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D1E3D07F-1A6F-4695-A765-B66120D5E49C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eleksi Sempel" sheetId="1" r:id="rId1"/>
    <sheet name="Growth Opportunity" sheetId="4" r:id="rId2"/>
    <sheet name="CEO Retirement" sheetId="5" r:id="rId3"/>
    <sheet name="Ukuran Perusahaan" sheetId="6" r:id="rId4"/>
    <sheet name="Profitabilitas" sheetId="2" r:id="rId5"/>
    <sheet name="Konservatisme Akuntansi" sheetId="3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3" l="1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3" i="3"/>
  <c r="G4" i="3"/>
  <c r="G5" i="3"/>
  <c r="G2" i="3"/>
  <c r="O62" i="1" l="1"/>
  <c r="D3" i="6" l="1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2" i="6"/>
  <c r="F12" i="4" l="1"/>
  <c r="F4" i="4"/>
  <c r="F5" i="4"/>
  <c r="F6" i="4"/>
  <c r="F7" i="4"/>
  <c r="F8" i="4"/>
  <c r="F9" i="4"/>
  <c r="F10" i="4"/>
  <c r="F11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3" i="4"/>
  <c r="F2" i="4"/>
  <c r="E43" i="2" l="1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4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3" i="2"/>
  <c r="E4" i="2"/>
  <c r="E5" i="2"/>
  <c r="E6" i="2"/>
  <c r="E7" i="2"/>
  <c r="E2" i="2"/>
</calcChain>
</file>

<file path=xl/sharedStrings.xml><?xml version="1.0" encoding="utf-8"?>
<sst xmlns="http://schemas.openxmlformats.org/spreadsheetml/2006/main" count="1009" uniqueCount="153">
  <si>
    <t>Sektor Barang dan Konsumsi Tahun 2019 - 2023</t>
  </si>
  <si>
    <t>No</t>
  </si>
  <si>
    <t>Kode Perusahaan</t>
  </si>
  <si>
    <t>Nama Perusahaan</t>
  </si>
  <si>
    <t>✔</t>
  </si>
  <si>
    <t>ADES</t>
  </si>
  <si>
    <t>Akasha Wira International Tbk</t>
  </si>
  <si>
    <t>AISA</t>
  </si>
  <si>
    <t>Tiga Pilar Sejahtera Food Tbk</t>
  </si>
  <si>
    <t>✖</t>
  </si>
  <si>
    <t>ALTO</t>
  </si>
  <si>
    <t>Tri Banyan Tirta Tbk</t>
  </si>
  <si>
    <t>✖             Tdk ada LK</t>
  </si>
  <si>
    <t>✖                tdk ada AR</t>
  </si>
  <si>
    <t xml:space="preserve">✔      </t>
  </si>
  <si>
    <t>✖                     tdk ada AR</t>
  </si>
  <si>
    <t>BTEK</t>
  </si>
  <si>
    <t>Bumi Teknokultura Unggul Tbk</t>
  </si>
  <si>
    <t>BUDI</t>
  </si>
  <si>
    <t>Budi Starch &amp; Sweetener Tbk</t>
  </si>
  <si>
    <t>✖                tdk ada LK</t>
  </si>
  <si>
    <t>CAMP</t>
  </si>
  <si>
    <t>Campina Ice Cream Industry Tbk</t>
  </si>
  <si>
    <t>CEKA</t>
  </si>
  <si>
    <t>Wilmar Cahaya Indonesia Tbk</t>
  </si>
  <si>
    <t>CLEO</t>
  </si>
  <si>
    <t>Sariguna Primatirta Tbk</t>
  </si>
  <si>
    <t>COCO</t>
  </si>
  <si>
    <t>Wahana Interfood Nusantara Tbk</t>
  </si>
  <si>
    <t>DLTA</t>
  </si>
  <si>
    <t>Delta Djakarta Tbk</t>
  </si>
  <si>
    <t>FOOD</t>
  </si>
  <si>
    <t>Sentra Food Indonesia Tbk</t>
  </si>
  <si>
    <t>GOOD</t>
  </si>
  <si>
    <t>Garuda Food Putri Jaya Tbk</t>
  </si>
  <si>
    <t>HOKI</t>
  </si>
  <si>
    <t>Buyung Poetra Sembada Tbk</t>
  </si>
  <si>
    <t>ICBP</t>
  </si>
  <si>
    <t>Indofood CBP Sukses Makmur Tbk</t>
  </si>
  <si>
    <t>IIKP</t>
  </si>
  <si>
    <t xml:space="preserve">Inti Agri Resources Tbk  </t>
  </si>
  <si>
    <t>INDF</t>
  </si>
  <si>
    <t>Indofood Sukses Makmur Tbk</t>
  </si>
  <si>
    <t>KEJU</t>
  </si>
  <si>
    <t>Mulia Boga Raya Tbk</t>
  </si>
  <si>
    <t>MGNA</t>
  </si>
  <si>
    <t>Magna Investama Mandiri Tbk</t>
  </si>
  <si>
    <t xml:space="preserve">✖ </t>
  </si>
  <si>
    <t>MLBI</t>
  </si>
  <si>
    <t>Multi Bintang Indonesia Tbk</t>
  </si>
  <si>
    <t>MYOR</t>
  </si>
  <si>
    <t>Mayora Indah Tbk</t>
  </si>
  <si>
    <t>PANI</t>
  </si>
  <si>
    <t>Pratama Abadi Nusa Industri Tbk</t>
  </si>
  <si>
    <t>PCAR</t>
  </si>
  <si>
    <t>Prima Cakrawala Abadi Tbk</t>
  </si>
  <si>
    <t xml:space="preserve">✖                </t>
  </si>
  <si>
    <t>PSDN</t>
  </si>
  <si>
    <t>Prasidha Aneka Niaga Tbk</t>
  </si>
  <si>
    <t>PSGO</t>
  </si>
  <si>
    <t>Palma Serasih Tbk</t>
  </si>
  <si>
    <t>ROTI</t>
  </si>
  <si>
    <t>Nippon Indosari Corpindo Tbk</t>
  </si>
  <si>
    <t>SKBM</t>
  </si>
  <si>
    <t>Sekar Bumi Tbk</t>
  </si>
  <si>
    <t xml:space="preserve">SKLT </t>
  </si>
  <si>
    <t>Sekar Laut Tbk</t>
  </si>
  <si>
    <t>STTP</t>
  </si>
  <si>
    <t>Siantar Top Tbk</t>
  </si>
  <si>
    <t>TBLA</t>
  </si>
  <si>
    <t>Tunas Baru Lampung Tbk</t>
  </si>
  <si>
    <t>ULTJ</t>
  </si>
  <si>
    <t>Ultra Jaya Milk Industy &amp; Trading Company Tbk</t>
  </si>
  <si>
    <t xml:space="preserve">Tobacco </t>
  </si>
  <si>
    <t>GGRM</t>
  </si>
  <si>
    <t>Gudang Garam Tbk</t>
  </si>
  <si>
    <t>HMSP</t>
  </si>
  <si>
    <t>H.M. Sampoerna Tbk</t>
  </si>
  <si>
    <t>ITIC</t>
  </si>
  <si>
    <t>Indonesian Tobacco Tbk</t>
  </si>
  <si>
    <t>RMBA</t>
  </si>
  <si>
    <t>Bantoel Internasional Investama Tbk</t>
  </si>
  <si>
    <t>WIIM</t>
  </si>
  <si>
    <t>Wismilak Inti Makmur Tbk</t>
  </si>
  <si>
    <t>Pharmaceuticals</t>
  </si>
  <si>
    <t>DVLA</t>
  </si>
  <si>
    <t>Darya-Varia Laboratoria Tbk</t>
  </si>
  <si>
    <t>INAF</t>
  </si>
  <si>
    <t>Indofarma (Persero) Tbk</t>
  </si>
  <si>
    <t>KAEF</t>
  </si>
  <si>
    <t>Kimia Farma Tbk</t>
  </si>
  <si>
    <t>KLBF</t>
  </si>
  <si>
    <t>Kalbe Farma Tbk</t>
  </si>
  <si>
    <t>MERK</t>
  </si>
  <si>
    <t>Merck Tbk</t>
  </si>
  <si>
    <t>PEHA</t>
  </si>
  <si>
    <t>Phapros Tbk</t>
  </si>
  <si>
    <t>PYFA</t>
  </si>
  <si>
    <t>Pyridam Farma Tbk</t>
  </si>
  <si>
    <t>SCPI</t>
  </si>
  <si>
    <t>Merck Sharp Dohme Pharma Tbk Ganti nama ( PT Organon Pharma Indonesia Tbk)</t>
  </si>
  <si>
    <t>SIDO</t>
  </si>
  <si>
    <t>Industri Jamu &amp; Farmasi Sido Muncul</t>
  </si>
  <si>
    <t>TSPC</t>
  </si>
  <si>
    <t>Tempo Scan Pacific Tbk</t>
  </si>
  <si>
    <t>Cosmetics</t>
  </si>
  <si>
    <t>KINO</t>
  </si>
  <si>
    <t>Kino Indonesia Tbk</t>
  </si>
  <si>
    <t>KPAS</t>
  </si>
  <si>
    <t>Cottonindo Ariesta Tbk</t>
  </si>
  <si>
    <t>✖                                tdk ada LK</t>
  </si>
  <si>
    <t>MBTO</t>
  </si>
  <si>
    <t>Martina Berto Tbk</t>
  </si>
  <si>
    <t>MRAT</t>
  </si>
  <si>
    <t>Mustika Ratu Tbk</t>
  </si>
  <si>
    <t>TCID</t>
  </si>
  <si>
    <t>Mandom Indonesia Tbk</t>
  </si>
  <si>
    <t>UNVR</t>
  </si>
  <si>
    <t>Unilever Indonesia Tbk</t>
  </si>
  <si>
    <t>Houseware</t>
  </si>
  <si>
    <t>CINT</t>
  </si>
  <si>
    <t>Chitose Internasional Tbk</t>
  </si>
  <si>
    <t>KICI</t>
  </si>
  <si>
    <t>Kedaung Indah Can Tbk</t>
  </si>
  <si>
    <t>LMPI</t>
  </si>
  <si>
    <t>Langgeng Makmur Industri Tbk</t>
  </si>
  <si>
    <t xml:space="preserve">WOOD </t>
  </si>
  <si>
    <t>Integra Indocabinet Tbk</t>
  </si>
  <si>
    <t>HRTA</t>
  </si>
  <si>
    <t>Hartadinata Abadi Tbk</t>
  </si>
  <si>
    <t>Laba Bersih</t>
  </si>
  <si>
    <t>Total Aset</t>
  </si>
  <si>
    <t>ROA</t>
  </si>
  <si>
    <t>Tahun</t>
  </si>
  <si>
    <t>Depresiasi</t>
  </si>
  <si>
    <t>Arus Kas Operasional</t>
  </si>
  <si>
    <t>Lembar Saham Beredar</t>
  </si>
  <si>
    <t>Harga Penutupan Saham</t>
  </si>
  <si>
    <t>Total Ekuitas</t>
  </si>
  <si>
    <t>Growth Opportunity</t>
  </si>
  <si>
    <t>Konservatisme Akuntansi</t>
  </si>
  <si>
    <t>Umur</t>
  </si>
  <si>
    <t>Ket</t>
  </si>
  <si>
    <t>CEO Retirement</t>
  </si>
  <si>
    <t>Mendekati masa pensiun</t>
  </si>
  <si>
    <t>Tidak mendekati masa pensiun</t>
  </si>
  <si>
    <t>Ln_Total Asset</t>
  </si>
  <si>
    <t>Sampel</t>
  </si>
  <si>
    <t>Jumlah perusahaan yang tepilih sebagai sampel penelitian</t>
  </si>
  <si>
    <t>Jumlah sampel yang tepilih 27 X 5</t>
  </si>
  <si>
    <t>Perusahaan sektor industri barang konsumsi yang tidak menerbitkan laporan keuangan dan laproan tahunan secara lengkap dan konsisten di BEI 2019 – 2023</t>
  </si>
  <si>
    <t>Perusahaan Sektor Industri barang konsumsi yang mengalami kerugian selama tahun pengamatan periode 2019-2023</t>
  </si>
  <si>
    <t>Nama Perusahaan Sektor Industri Baran Konsumsi yang terdaftar di BEI secara berturut-turut paa periode 2019-2023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</si>
</sst>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_-[$Rp-3809]* #,##0.00_-;\-[$Rp-3809]* #,##0.00_-;_-[$Rp-3809]* &quot;-&quot;??_-;_-@_-"/>
    <numFmt numFmtId="165" formatCode="_-* #,##0.000_-;\-* #,##0.000_-;_-* &quot;-&quot;_-;_-@_-"/>
    <numFmt numFmtId="166" formatCode="_-* #,##0.000000000_-;\-* #,##0.000000000_-;_-* &quot;-&quot;_-;_-@_-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70C0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Times New Roman"/>
    </font>
    <font>
      <b/>
      <sz val="11"/>
      <name val="Times New Roman"/>
    </font>
    <font>
      <b/>
      <sz val="11"/>
      <color rgb="FFFF0000"/>
      <name val="Times New Roman"/>
    </font>
    <font>
      <b/>
      <sz val="11"/>
      <color rgb="FF000000"/>
      <name val="Calibri"/>
    </font>
    <font>
      <sz val="11"/>
      <color rgb="FF000000"/>
      <name val="Calibri"/>
    </font>
    <font>
      <b/>
      <sz val="2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1" fontId="11" fillId="0" borderId="0" applyFont="0" applyFill="0" applyBorder="0" applyAlignment="0" applyProtection="0"/>
  </cellStyleXfs>
  <cellXfs count="129">
    <xf numFmtId="0" fontId="0" fillId="0" borderId="0" xfId="0"/>
    <xf numFmtId="0" fontId="0" fillId="0" borderId="0" xfId="0" applyAlignment="1">
      <alignment horizont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0" xfId="0" applyFill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3" fontId="0" fillId="0" borderId="0" xfId="0" applyNumberFormat="1"/>
    <xf numFmtId="41" fontId="0" fillId="0" borderId="1" xfId="1" applyFon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0" fontId="0" fillId="0" borderId="0" xfId="0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3" fontId="0" fillId="0" borderId="1" xfId="0" applyNumberFormat="1" applyBorder="1"/>
    <xf numFmtId="41" fontId="0" fillId="0" borderId="1" xfId="0" applyNumberFormat="1" applyBorder="1" applyAlignment="1">
      <alignment horizontal="right"/>
    </xf>
    <xf numFmtId="41" fontId="0" fillId="0" borderId="5" xfId="0" applyNumberFormat="1" applyBorder="1" applyAlignment="1">
      <alignment horizontal="right"/>
    </xf>
    <xf numFmtId="41" fontId="0" fillId="0" borderId="0" xfId="0" applyNumberFormat="1" applyAlignment="1">
      <alignment horizontal="right"/>
    </xf>
    <xf numFmtId="0" fontId="4" fillId="0" borderId="5" xfId="0" applyFont="1" applyBorder="1" applyAlignment="1">
      <alignment horizontal="center" vertical="center"/>
    </xf>
    <xf numFmtId="41" fontId="0" fillId="0" borderId="0" xfId="0" applyNumberFormat="1"/>
    <xf numFmtId="41" fontId="0" fillId="0" borderId="1" xfId="0" applyNumberFormat="1" applyBorder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right"/>
    </xf>
    <xf numFmtId="41" fontId="0" fillId="0" borderId="1" xfId="1" applyFont="1" applyBorder="1"/>
    <xf numFmtId="41" fontId="2" fillId="0" borderId="1" xfId="0" applyNumberFormat="1" applyFont="1" applyBorder="1"/>
    <xf numFmtId="0" fontId="6" fillId="0" borderId="5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5" xfId="0" applyNumberFormat="1" applyBorder="1" applyAlignment="1">
      <alignment horizontal="right" vertical="center"/>
    </xf>
    <xf numFmtId="41" fontId="0" fillId="0" borderId="5" xfId="1" applyFont="1" applyBorder="1" applyAlignment="1">
      <alignment horizontal="right" vertical="center"/>
    </xf>
    <xf numFmtId="0" fontId="2" fillId="0" borderId="1" xfId="0" applyFont="1" applyBorder="1"/>
    <xf numFmtId="0" fontId="0" fillId="0" borderId="1" xfId="0" applyBorder="1"/>
    <xf numFmtId="166" fontId="0" fillId="0" borderId="1" xfId="0" applyNumberFormat="1" applyBorder="1"/>
    <xf numFmtId="41" fontId="16" fillId="0" borderId="1" xfId="0" applyNumberFormat="1" applyFont="1" applyBorder="1" applyAlignment="1">
      <alignment horizontal="center"/>
    </xf>
    <xf numFmtId="41" fontId="17" fillId="0" borderId="1" xfId="0" applyNumberFormat="1" applyFont="1" applyBorder="1"/>
    <xf numFmtId="41" fontId="17" fillId="0" borderId="1" xfId="1" applyFont="1" applyBorder="1" applyAlignment="1" applyProtection="1"/>
    <xf numFmtId="0" fontId="8" fillId="2" borderId="5" xfId="0" applyFont="1" applyFill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164" fontId="4" fillId="5" borderId="3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64" fontId="18" fillId="0" borderId="0" xfId="0" applyNumberFormat="1" applyFont="1" applyAlignment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64" fontId="6" fillId="5" borderId="3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6" fillId="4" borderId="9" xfId="0" applyFont="1" applyFill="1" applyBorder="1" applyAlignment="1">
      <alignment horizontal="center" textRotation="90"/>
    </xf>
    <xf numFmtId="0" fontId="7" fillId="5" borderId="9" xfId="0" applyFont="1" applyFill="1" applyBorder="1" applyAlignment="1">
      <alignment horizontal="center" textRotation="90"/>
    </xf>
    <xf numFmtId="0" fontId="7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4" fillId="0" borderId="0" xfId="0" applyFont="1"/>
    <xf numFmtId="0" fontId="6" fillId="5" borderId="13" xfId="0" applyFont="1" applyFill="1" applyBorder="1" applyAlignment="1">
      <alignment horizontal="center" vertical="center"/>
    </xf>
    <xf numFmtId="0" fontId="4" fillId="5" borderId="1" xfId="0" applyFont="1" applyFill="1" applyBorder="1"/>
    <xf numFmtId="0" fontId="6" fillId="5" borderId="9" xfId="0" applyFont="1" applyFill="1" applyBorder="1" applyAlignment="1">
      <alignment horizontal="center" textRotation="90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1" xfId="0" applyFont="1" applyBorder="1"/>
    <xf numFmtId="0" fontId="6" fillId="5" borderId="8" xfId="0" applyFont="1" applyFill="1" applyBorder="1" applyAlignment="1">
      <alignment horizontal="center" textRotation="90"/>
    </xf>
    <xf numFmtId="0" fontId="4" fillId="4" borderId="0" xfId="0" applyFont="1" applyFill="1"/>
    <xf numFmtId="0" fontId="4" fillId="0" borderId="2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85"/>
  <sheetViews>
    <sheetView tabSelected="1" zoomScale="70" zoomScaleNormal="70" workbookViewId="0">
      <selection activeCell="O4" sqref="O4"/>
    </sheetView>
  </sheetViews>
  <sheetFormatPr defaultRowHeight="15" x14ac:dyDescent="0.25"/>
  <cols>
    <col min="2" max="2" width="7.7109375" customWidth="1"/>
    <col min="3" max="3" width="16.5703125" customWidth="1"/>
    <col min="4" max="4" width="93" customWidth="1"/>
    <col min="5" max="7" width="9.140625" customWidth="1"/>
    <col min="8" max="8" width="13.28515625" customWidth="1"/>
    <col min="9" max="9" width="9.140625" customWidth="1"/>
    <col min="13" max="13" width="8.42578125" customWidth="1"/>
    <col min="14" max="14" width="8.140625" customWidth="1"/>
    <col min="15" max="19" width="9.140625" customWidth="1"/>
    <col min="20" max="20" width="14.85546875" customWidth="1"/>
  </cols>
  <sheetData>
    <row r="1" spans="1:86" ht="25.5" x14ac:dyDescent="0.25">
      <c r="B1" s="1"/>
      <c r="C1" s="1"/>
      <c r="D1" s="71" t="s">
        <v>0</v>
      </c>
      <c r="E1" s="2"/>
      <c r="F1" s="2"/>
      <c r="G1" s="3"/>
      <c r="H1" s="4"/>
      <c r="J1" s="5"/>
      <c r="L1" s="4"/>
      <c r="O1" s="4"/>
    </row>
    <row r="2" spans="1:86" ht="23.25" x14ac:dyDescent="0.25">
      <c r="B2" s="1"/>
      <c r="C2" s="1"/>
      <c r="D2" s="2"/>
      <c r="E2" s="2"/>
      <c r="F2" s="2"/>
      <c r="G2" s="3"/>
    </row>
    <row r="3" spans="1:86" ht="30" customHeight="1" thickBot="1" x14ac:dyDescent="0.3">
      <c r="B3" s="1"/>
      <c r="C3" s="1"/>
      <c r="D3" s="2"/>
      <c r="E3" s="2"/>
      <c r="F3" s="2"/>
      <c r="G3" s="3"/>
      <c r="H3" s="6"/>
      <c r="K3" s="7"/>
    </row>
    <row r="4" spans="1:86" ht="96" customHeight="1" thickBot="1" x14ac:dyDescent="0.3">
      <c r="A4" s="113"/>
      <c r="B4" s="64" t="s">
        <v>1</v>
      </c>
      <c r="C4" s="72" t="s">
        <v>2</v>
      </c>
      <c r="D4" s="74" t="s">
        <v>152</v>
      </c>
      <c r="E4" s="75" t="s">
        <v>150</v>
      </c>
      <c r="F4" s="75"/>
      <c r="G4" s="75"/>
      <c r="H4" s="75"/>
      <c r="I4" s="65"/>
      <c r="J4" s="76" t="s">
        <v>151</v>
      </c>
      <c r="K4" s="77"/>
      <c r="L4" s="77"/>
      <c r="M4" s="77"/>
      <c r="N4" s="66"/>
      <c r="O4" s="114" t="s">
        <v>147</v>
      </c>
    </row>
    <row r="5" spans="1:86" x14ac:dyDescent="0.25">
      <c r="A5" s="113"/>
      <c r="B5" s="67"/>
      <c r="C5" s="73"/>
      <c r="D5" s="74"/>
      <c r="E5" s="68">
        <v>2019</v>
      </c>
      <c r="F5" s="67">
        <v>2020</v>
      </c>
      <c r="G5" s="67">
        <v>2021</v>
      </c>
      <c r="H5" s="67">
        <v>2022</v>
      </c>
      <c r="I5" s="67">
        <v>2023</v>
      </c>
      <c r="J5" s="68">
        <v>2019</v>
      </c>
      <c r="K5" s="67">
        <v>2020</v>
      </c>
      <c r="L5" s="67">
        <v>2021</v>
      </c>
      <c r="M5" s="67">
        <v>2022</v>
      </c>
      <c r="N5" s="67">
        <v>2023</v>
      </c>
      <c r="O5" s="115"/>
    </row>
    <row r="6" spans="1:86" ht="15" customHeight="1" x14ac:dyDescent="0.25">
      <c r="A6" s="116"/>
      <c r="B6" s="8">
        <v>1</v>
      </c>
      <c r="C6" s="9" t="s">
        <v>5</v>
      </c>
      <c r="D6" s="9" t="s">
        <v>6</v>
      </c>
      <c r="E6" s="117" t="s">
        <v>4</v>
      </c>
      <c r="F6" s="117" t="s">
        <v>4</v>
      </c>
      <c r="G6" s="117" t="s">
        <v>4</v>
      </c>
      <c r="H6" s="117" t="s">
        <v>4</v>
      </c>
      <c r="I6" s="117" t="s">
        <v>4</v>
      </c>
      <c r="J6" s="117" t="s">
        <v>4</v>
      </c>
      <c r="K6" s="117" t="s">
        <v>4</v>
      </c>
      <c r="L6" s="117" t="s">
        <v>4</v>
      </c>
      <c r="M6" s="117" t="s">
        <v>4</v>
      </c>
      <c r="N6" s="117" t="s">
        <v>4</v>
      </c>
      <c r="O6" s="117" t="s">
        <v>4</v>
      </c>
    </row>
    <row r="7" spans="1:86" s="11" customFormat="1" x14ac:dyDescent="0.25">
      <c r="A7" s="116"/>
      <c r="B7" s="8">
        <v>2</v>
      </c>
      <c r="C7" s="9" t="s">
        <v>7</v>
      </c>
      <c r="D7" s="9" t="s">
        <v>8</v>
      </c>
      <c r="E7" s="117" t="s">
        <v>4</v>
      </c>
      <c r="F7" s="117" t="s">
        <v>4</v>
      </c>
      <c r="G7" s="117" t="s">
        <v>4</v>
      </c>
      <c r="H7" s="117" t="s">
        <v>4</v>
      </c>
      <c r="I7" s="117" t="s">
        <v>4</v>
      </c>
      <c r="J7" s="118" t="s">
        <v>4</v>
      </c>
      <c r="K7" s="118" t="s">
        <v>4</v>
      </c>
      <c r="L7" s="118" t="s">
        <v>4</v>
      </c>
      <c r="M7" s="119" t="s">
        <v>9</v>
      </c>
      <c r="N7" s="118" t="s">
        <v>4</v>
      </c>
      <c r="O7" s="11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</row>
    <row r="8" spans="1:86" s="11" customFormat="1" ht="15" customHeight="1" x14ac:dyDescent="0.25">
      <c r="A8" s="116"/>
      <c r="B8" s="8">
        <v>3</v>
      </c>
      <c r="C8" s="9" t="s">
        <v>10</v>
      </c>
      <c r="D8" s="9" t="s">
        <v>11</v>
      </c>
      <c r="E8" s="119" t="s">
        <v>12</v>
      </c>
      <c r="F8" s="119" t="s">
        <v>13</v>
      </c>
      <c r="G8" s="120" t="s">
        <v>14</v>
      </c>
      <c r="H8" s="119" t="s">
        <v>15</v>
      </c>
      <c r="I8" s="120" t="s">
        <v>14</v>
      </c>
      <c r="J8" s="119" t="s">
        <v>9</v>
      </c>
      <c r="K8" s="119" t="s">
        <v>9</v>
      </c>
      <c r="L8" s="119" t="s">
        <v>9</v>
      </c>
      <c r="M8" s="119" t="s">
        <v>9</v>
      </c>
      <c r="N8" s="119" t="s">
        <v>9</v>
      </c>
      <c r="O8" s="117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</row>
    <row r="9" spans="1:86" s="11" customFormat="1" ht="15" customHeight="1" x14ac:dyDescent="0.25">
      <c r="A9" s="116"/>
      <c r="B9" s="8">
        <v>4</v>
      </c>
      <c r="C9" s="9" t="s">
        <v>16</v>
      </c>
      <c r="D9" s="9" t="s">
        <v>17</v>
      </c>
      <c r="E9" s="117" t="s">
        <v>4</v>
      </c>
      <c r="F9" s="121" t="s">
        <v>4</v>
      </c>
      <c r="G9" s="121" t="s">
        <v>4</v>
      </c>
      <c r="H9" s="122" t="s">
        <v>14</v>
      </c>
      <c r="I9" s="117" t="s">
        <v>4</v>
      </c>
      <c r="J9" s="119" t="s">
        <v>9</v>
      </c>
      <c r="K9" s="119" t="s">
        <v>9</v>
      </c>
      <c r="L9" s="119" t="s">
        <v>9</v>
      </c>
      <c r="M9" s="119" t="s">
        <v>9</v>
      </c>
      <c r="N9" s="119" t="s">
        <v>9</v>
      </c>
      <c r="O9" s="117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</row>
    <row r="10" spans="1:86" s="11" customFormat="1" ht="15" customHeight="1" x14ac:dyDescent="0.25">
      <c r="A10" s="116"/>
      <c r="B10" s="8">
        <v>5</v>
      </c>
      <c r="C10" s="12" t="s">
        <v>18</v>
      </c>
      <c r="D10" s="13" t="s">
        <v>19</v>
      </c>
      <c r="E10" s="119" t="s">
        <v>20</v>
      </c>
      <c r="F10" s="119" t="s">
        <v>13</v>
      </c>
      <c r="G10" s="120" t="s">
        <v>14</v>
      </c>
      <c r="H10" s="120" t="s">
        <v>14</v>
      </c>
      <c r="I10" s="118" t="s">
        <v>4</v>
      </c>
      <c r="J10" s="119" t="s">
        <v>20</v>
      </c>
      <c r="K10" s="118" t="s">
        <v>4</v>
      </c>
      <c r="L10" s="118" t="s">
        <v>4</v>
      </c>
      <c r="M10" s="118" t="s">
        <v>4</v>
      </c>
      <c r="N10" s="118" t="s">
        <v>4</v>
      </c>
      <c r="O10" s="117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</row>
    <row r="11" spans="1:86" ht="14.25" customHeight="1" x14ac:dyDescent="0.25">
      <c r="A11" s="116"/>
      <c r="B11" s="8">
        <v>6</v>
      </c>
      <c r="C11" s="12" t="s">
        <v>21</v>
      </c>
      <c r="D11" s="13" t="s">
        <v>22</v>
      </c>
      <c r="E11" s="117" t="s">
        <v>4</v>
      </c>
      <c r="F11" s="117" t="s">
        <v>4</v>
      </c>
      <c r="G11" s="121" t="s">
        <v>4</v>
      </c>
      <c r="H11" s="122" t="s">
        <v>14</v>
      </c>
      <c r="I11" s="117" t="s">
        <v>4</v>
      </c>
      <c r="J11" s="117" t="s">
        <v>4</v>
      </c>
      <c r="K11" s="117" t="s">
        <v>4</v>
      </c>
      <c r="L11" s="117" t="s">
        <v>4</v>
      </c>
      <c r="M11" s="117" t="s">
        <v>4</v>
      </c>
      <c r="N11" s="117" t="s">
        <v>4</v>
      </c>
      <c r="O11" s="117" t="s">
        <v>4</v>
      </c>
    </row>
    <row r="12" spans="1:86" ht="13.5" customHeight="1" x14ac:dyDescent="0.25">
      <c r="A12" s="116"/>
      <c r="B12" s="8">
        <v>7</v>
      </c>
      <c r="C12" s="12" t="s">
        <v>23</v>
      </c>
      <c r="D12" s="13" t="s">
        <v>24</v>
      </c>
      <c r="E12" s="119" t="s">
        <v>12</v>
      </c>
      <c r="F12" s="119" t="s">
        <v>13</v>
      </c>
      <c r="G12" s="120" t="s">
        <v>14</v>
      </c>
      <c r="H12" s="120" t="s">
        <v>14</v>
      </c>
      <c r="I12" s="118" t="s">
        <v>4</v>
      </c>
      <c r="J12" s="119" t="s">
        <v>20</v>
      </c>
      <c r="K12" s="118" t="s">
        <v>4</v>
      </c>
      <c r="L12" s="118" t="s">
        <v>4</v>
      </c>
      <c r="M12" s="118" t="s">
        <v>4</v>
      </c>
      <c r="N12" s="118" t="s">
        <v>4</v>
      </c>
      <c r="O12" s="117"/>
    </row>
    <row r="13" spans="1:86" ht="13.5" customHeight="1" x14ac:dyDescent="0.25">
      <c r="A13" s="116"/>
      <c r="B13" s="8">
        <v>8</v>
      </c>
      <c r="C13" s="12" t="s">
        <v>25</v>
      </c>
      <c r="D13" s="13" t="s">
        <v>26</v>
      </c>
      <c r="E13" s="117" t="s">
        <v>4</v>
      </c>
      <c r="F13" s="117" t="s">
        <v>4</v>
      </c>
      <c r="G13" s="117" t="s">
        <v>4</v>
      </c>
      <c r="H13" s="117" t="s">
        <v>4</v>
      </c>
      <c r="I13" s="117" t="s">
        <v>4</v>
      </c>
      <c r="J13" s="117" t="s">
        <v>4</v>
      </c>
      <c r="K13" s="117" t="s">
        <v>4</v>
      </c>
      <c r="L13" s="117" t="s">
        <v>4</v>
      </c>
      <c r="M13" s="117" t="s">
        <v>4</v>
      </c>
      <c r="N13" s="117" t="s">
        <v>4</v>
      </c>
      <c r="O13" s="117" t="s">
        <v>4</v>
      </c>
    </row>
    <row r="14" spans="1:86" s="11" customFormat="1" ht="14.25" customHeight="1" x14ac:dyDescent="0.25">
      <c r="A14" s="116"/>
      <c r="B14" s="8">
        <v>9</v>
      </c>
      <c r="C14" s="12" t="s">
        <v>27</v>
      </c>
      <c r="D14" s="13" t="s">
        <v>28</v>
      </c>
      <c r="E14" s="123" t="s">
        <v>4</v>
      </c>
      <c r="F14" s="119" t="s">
        <v>13</v>
      </c>
      <c r="G14" s="118" t="s">
        <v>4</v>
      </c>
      <c r="H14" s="118" t="s">
        <v>4</v>
      </c>
      <c r="I14" s="118" t="s">
        <v>4</v>
      </c>
      <c r="J14" s="124" t="s">
        <v>4</v>
      </c>
      <c r="K14" s="124" t="s">
        <v>4</v>
      </c>
      <c r="L14" s="124" t="s">
        <v>4</v>
      </c>
      <c r="M14" s="124" t="s">
        <v>4</v>
      </c>
      <c r="N14" s="124" t="s">
        <v>4</v>
      </c>
      <c r="O14" s="125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</row>
    <row r="15" spans="1:86" ht="12.75" customHeight="1" x14ac:dyDescent="0.25">
      <c r="A15" s="116"/>
      <c r="B15" s="8">
        <v>10</v>
      </c>
      <c r="C15" s="12" t="s">
        <v>29</v>
      </c>
      <c r="D15" s="13" t="s">
        <v>30</v>
      </c>
      <c r="E15" s="117" t="s">
        <v>4</v>
      </c>
      <c r="F15" s="117" t="s">
        <v>4</v>
      </c>
      <c r="G15" s="117" t="s">
        <v>4</v>
      </c>
      <c r="H15" s="117" t="s">
        <v>4</v>
      </c>
      <c r="I15" s="117" t="s">
        <v>4</v>
      </c>
      <c r="J15" s="117" t="s">
        <v>4</v>
      </c>
      <c r="K15" s="117" t="s">
        <v>4</v>
      </c>
      <c r="L15" s="117" t="s">
        <v>4</v>
      </c>
      <c r="M15" s="117" t="s">
        <v>4</v>
      </c>
      <c r="N15" s="117" t="s">
        <v>4</v>
      </c>
      <c r="O15" s="117" t="s">
        <v>4</v>
      </c>
    </row>
    <row r="16" spans="1:86" s="11" customFormat="1" ht="15" customHeight="1" x14ac:dyDescent="0.25">
      <c r="A16" s="116"/>
      <c r="B16" s="8">
        <v>11</v>
      </c>
      <c r="C16" s="12" t="s">
        <v>31</v>
      </c>
      <c r="D16" s="14" t="s">
        <v>32</v>
      </c>
      <c r="E16" s="117" t="s">
        <v>4</v>
      </c>
      <c r="F16" s="117" t="s">
        <v>4</v>
      </c>
      <c r="G16" s="117" t="s">
        <v>4</v>
      </c>
      <c r="H16" s="117" t="s">
        <v>4</v>
      </c>
      <c r="I16" s="117" t="s">
        <v>4</v>
      </c>
      <c r="J16" s="118" t="s">
        <v>4</v>
      </c>
      <c r="K16" s="118" t="s">
        <v>4</v>
      </c>
      <c r="L16" s="119" t="s">
        <v>9</v>
      </c>
      <c r="M16" s="119" t="s">
        <v>9</v>
      </c>
      <c r="N16" s="119" t="s">
        <v>9</v>
      </c>
      <c r="O16" s="125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</row>
    <row r="17" spans="1:86" ht="13.5" customHeight="1" x14ac:dyDescent="0.25">
      <c r="A17" s="116"/>
      <c r="B17" s="8">
        <v>12</v>
      </c>
      <c r="C17" s="70" t="s">
        <v>33</v>
      </c>
      <c r="D17" s="13" t="s">
        <v>34</v>
      </c>
      <c r="E17" s="117" t="s">
        <v>4</v>
      </c>
      <c r="F17" s="117" t="s">
        <v>4</v>
      </c>
      <c r="G17" s="117" t="s">
        <v>4</v>
      </c>
      <c r="H17" s="117" t="s">
        <v>4</v>
      </c>
      <c r="I17" s="117" t="s">
        <v>4</v>
      </c>
      <c r="J17" s="117" t="s">
        <v>4</v>
      </c>
      <c r="K17" s="117" t="s">
        <v>4</v>
      </c>
      <c r="L17" s="117" t="s">
        <v>4</v>
      </c>
      <c r="M17" s="117" t="s">
        <v>4</v>
      </c>
      <c r="N17" s="117" t="s">
        <v>4</v>
      </c>
      <c r="O17" s="117" t="s">
        <v>4</v>
      </c>
    </row>
    <row r="18" spans="1:86" s="11" customFormat="1" ht="14.25" customHeight="1" x14ac:dyDescent="0.25">
      <c r="A18" s="116"/>
      <c r="B18" s="8">
        <v>13</v>
      </c>
      <c r="C18" s="12" t="s">
        <v>35</v>
      </c>
      <c r="D18" s="13" t="s">
        <v>36</v>
      </c>
      <c r="E18" s="117" t="s">
        <v>4</v>
      </c>
      <c r="F18" s="117" t="s">
        <v>4</v>
      </c>
      <c r="G18" s="117" t="s">
        <v>4</v>
      </c>
      <c r="H18" s="117" t="s">
        <v>4</v>
      </c>
      <c r="I18" s="117" t="s">
        <v>4</v>
      </c>
      <c r="J18" s="118" t="s">
        <v>4</v>
      </c>
      <c r="K18" s="118" t="s">
        <v>4</v>
      </c>
      <c r="L18" s="118" t="s">
        <v>4</v>
      </c>
      <c r="M18" s="118" t="s">
        <v>4</v>
      </c>
      <c r="N18" s="119" t="s">
        <v>9</v>
      </c>
      <c r="O18" s="125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</row>
    <row r="19" spans="1:86" ht="15" customHeight="1" x14ac:dyDescent="0.25">
      <c r="A19" s="116"/>
      <c r="B19" s="15">
        <v>14</v>
      </c>
      <c r="C19" s="16" t="s">
        <v>37</v>
      </c>
      <c r="D19" s="13" t="s">
        <v>38</v>
      </c>
      <c r="E19" s="119" t="s">
        <v>20</v>
      </c>
      <c r="F19" s="123" t="s">
        <v>4</v>
      </c>
      <c r="G19" s="123" t="s">
        <v>4</v>
      </c>
      <c r="H19" s="123" t="s">
        <v>4</v>
      </c>
      <c r="I19" s="123" t="s">
        <v>4</v>
      </c>
      <c r="J19" s="119" t="s">
        <v>20</v>
      </c>
      <c r="K19" s="123" t="s">
        <v>4</v>
      </c>
      <c r="L19" s="123" t="s">
        <v>4</v>
      </c>
      <c r="M19" s="123" t="s">
        <v>4</v>
      </c>
      <c r="N19" s="123" t="s">
        <v>4</v>
      </c>
      <c r="O19" s="125"/>
    </row>
    <row r="20" spans="1:86" s="11" customFormat="1" ht="15" customHeight="1" x14ac:dyDescent="0.25">
      <c r="A20" s="116"/>
      <c r="B20" s="8">
        <v>15</v>
      </c>
      <c r="C20" s="16" t="s">
        <v>39</v>
      </c>
      <c r="D20" s="13" t="s">
        <v>40</v>
      </c>
      <c r="E20" s="119" t="s">
        <v>20</v>
      </c>
      <c r="F20" s="123" t="s">
        <v>4</v>
      </c>
      <c r="G20" s="119" t="s">
        <v>20</v>
      </c>
      <c r="H20" s="118" t="s">
        <v>4</v>
      </c>
      <c r="I20" s="118" t="s">
        <v>4</v>
      </c>
      <c r="J20" s="119" t="s">
        <v>20</v>
      </c>
      <c r="K20" s="118" t="s">
        <v>4</v>
      </c>
      <c r="L20" s="119" t="s">
        <v>20</v>
      </c>
      <c r="M20" s="118" t="s">
        <v>4</v>
      </c>
      <c r="N20" s="118" t="s">
        <v>4</v>
      </c>
      <c r="O20" s="125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</row>
    <row r="21" spans="1:86" ht="13.5" customHeight="1" x14ac:dyDescent="0.25">
      <c r="A21" s="116"/>
      <c r="B21" s="8">
        <v>16</v>
      </c>
      <c r="C21" s="12" t="s">
        <v>41</v>
      </c>
      <c r="D21" s="9" t="s">
        <v>42</v>
      </c>
      <c r="E21" s="117" t="s">
        <v>4</v>
      </c>
      <c r="F21" s="117" t="s">
        <v>4</v>
      </c>
      <c r="G21" s="117" t="s">
        <v>4</v>
      </c>
      <c r="H21" s="117" t="s">
        <v>4</v>
      </c>
      <c r="I21" s="117" t="s">
        <v>4</v>
      </c>
      <c r="J21" s="117" t="s">
        <v>4</v>
      </c>
      <c r="K21" s="117" t="s">
        <v>4</v>
      </c>
      <c r="L21" s="117" t="s">
        <v>4</v>
      </c>
      <c r="M21" s="117" t="s">
        <v>4</v>
      </c>
      <c r="N21" s="117" t="s">
        <v>4</v>
      </c>
      <c r="O21" s="117" t="s">
        <v>4</v>
      </c>
    </row>
    <row r="22" spans="1:86" ht="15" customHeight="1" x14ac:dyDescent="0.25">
      <c r="A22" s="116"/>
      <c r="B22" s="8">
        <v>17</v>
      </c>
      <c r="C22" s="12" t="s">
        <v>43</v>
      </c>
      <c r="D22" s="9" t="s">
        <v>44</v>
      </c>
      <c r="E22" s="117" t="s">
        <v>4</v>
      </c>
      <c r="F22" s="117" t="s">
        <v>4</v>
      </c>
      <c r="G22" s="117" t="s">
        <v>4</v>
      </c>
      <c r="H22" s="117" t="s">
        <v>4</v>
      </c>
      <c r="I22" s="117" t="s">
        <v>4</v>
      </c>
      <c r="J22" s="117" t="s">
        <v>4</v>
      </c>
      <c r="K22" s="117" t="s">
        <v>4</v>
      </c>
      <c r="L22" s="117" t="s">
        <v>4</v>
      </c>
      <c r="M22" s="117" t="s">
        <v>4</v>
      </c>
      <c r="N22" s="117" t="s">
        <v>4</v>
      </c>
      <c r="O22" s="117" t="s">
        <v>4</v>
      </c>
    </row>
    <row r="23" spans="1:86" s="11" customFormat="1" ht="14.25" customHeight="1" x14ac:dyDescent="0.25">
      <c r="A23" s="116"/>
      <c r="B23" s="8">
        <v>18</v>
      </c>
      <c r="C23" s="12" t="s">
        <v>45</v>
      </c>
      <c r="D23" s="9" t="s">
        <v>46</v>
      </c>
      <c r="E23" s="119" t="s">
        <v>20</v>
      </c>
      <c r="F23" s="118" t="s">
        <v>4</v>
      </c>
      <c r="G23" s="119" t="s">
        <v>20</v>
      </c>
      <c r="H23" s="118" t="s">
        <v>4</v>
      </c>
      <c r="I23" s="118" t="s">
        <v>4</v>
      </c>
      <c r="J23" s="119" t="s">
        <v>20</v>
      </c>
      <c r="K23" s="118" t="s">
        <v>4</v>
      </c>
      <c r="L23" s="119" t="s">
        <v>20</v>
      </c>
      <c r="M23" s="119" t="s">
        <v>47</v>
      </c>
      <c r="N23" s="119" t="s">
        <v>47</v>
      </c>
      <c r="O23" s="125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</row>
    <row r="24" spans="1:86" ht="15" customHeight="1" x14ac:dyDescent="0.25">
      <c r="A24" s="116"/>
      <c r="B24" s="8">
        <v>19</v>
      </c>
      <c r="C24" s="12" t="s">
        <v>48</v>
      </c>
      <c r="D24" s="9" t="s">
        <v>49</v>
      </c>
      <c r="E24" s="117" t="s">
        <v>4</v>
      </c>
      <c r="F24" s="117" t="s">
        <v>4</v>
      </c>
      <c r="G24" s="117" t="s">
        <v>4</v>
      </c>
      <c r="H24" s="117" t="s">
        <v>4</v>
      </c>
      <c r="I24" s="117" t="s">
        <v>4</v>
      </c>
      <c r="J24" s="117" t="s">
        <v>4</v>
      </c>
      <c r="K24" s="117" t="s">
        <v>4</v>
      </c>
      <c r="L24" s="117" t="s">
        <v>4</v>
      </c>
      <c r="M24" s="117" t="s">
        <v>4</v>
      </c>
      <c r="N24" s="117" t="s">
        <v>4</v>
      </c>
      <c r="O24" s="117" t="s">
        <v>4</v>
      </c>
    </row>
    <row r="25" spans="1:86" ht="12.75" customHeight="1" x14ac:dyDescent="0.25">
      <c r="A25" s="116"/>
      <c r="B25" s="8">
        <v>20</v>
      </c>
      <c r="C25" s="12" t="s">
        <v>50</v>
      </c>
      <c r="D25" s="9" t="s">
        <v>51</v>
      </c>
      <c r="E25" s="117" t="s">
        <v>4</v>
      </c>
      <c r="F25" s="117" t="s">
        <v>4</v>
      </c>
      <c r="G25" s="117" t="s">
        <v>4</v>
      </c>
      <c r="H25" s="117" t="s">
        <v>4</v>
      </c>
      <c r="I25" s="117" t="s">
        <v>4</v>
      </c>
      <c r="J25" s="117" t="s">
        <v>4</v>
      </c>
      <c r="K25" s="117" t="s">
        <v>4</v>
      </c>
      <c r="L25" s="117" t="s">
        <v>4</v>
      </c>
      <c r="M25" s="117" t="s">
        <v>4</v>
      </c>
      <c r="N25" s="117" t="s">
        <v>4</v>
      </c>
      <c r="O25" s="117" t="s">
        <v>4</v>
      </c>
    </row>
    <row r="26" spans="1:86" s="11" customFormat="1" ht="14.25" customHeight="1" x14ac:dyDescent="0.25">
      <c r="A26" s="116"/>
      <c r="B26" s="62">
        <v>21</v>
      </c>
      <c r="C26" s="63" t="s">
        <v>52</v>
      </c>
      <c r="D26" s="61" t="s">
        <v>53</v>
      </c>
      <c r="E26" s="117" t="s">
        <v>4</v>
      </c>
      <c r="F26" s="117" t="s">
        <v>4</v>
      </c>
      <c r="G26" s="117" t="s">
        <v>4</v>
      </c>
      <c r="H26" s="117" t="s">
        <v>4</v>
      </c>
      <c r="I26" s="117" t="s">
        <v>4</v>
      </c>
      <c r="J26" s="118" t="s">
        <v>4</v>
      </c>
      <c r="K26" s="118" t="s">
        <v>4</v>
      </c>
      <c r="L26" s="119" t="s">
        <v>9</v>
      </c>
      <c r="M26" s="119" t="s">
        <v>9</v>
      </c>
      <c r="N26" s="119" t="s">
        <v>9</v>
      </c>
      <c r="O26" s="125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</row>
    <row r="27" spans="1:86" s="11" customFormat="1" ht="14.25" customHeight="1" x14ac:dyDescent="0.25">
      <c r="A27" s="116"/>
      <c r="B27" s="8">
        <v>22</v>
      </c>
      <c r="C27" s="12" t="s">
        <v>54</v>
      </c>
      <c r="D27" s="9" t="s">
        <v>55</v>
      </c>
      <c r="E27" s="124" t="s">
        <v>4</v>
      </c>
      <c r="F27" s="124" t="s">
        <v>4</v>
      </c>
      <c r="G27" s="124" t="s">
        <v>4</v>
      </c>
      <c r="H27" s="124" t="s">
        <v>4</v>
      </c>
      <c r="I27" s="124" t="s">
        <v>4</v>
      </c>
      <c r="J27" s="119" t="s">
        <v>56</v>
      </c>
      <c r="K27" s="119" t="s">
        <v>56</v>
      </c>
      <c r="L27" s="118" t="s">
        <v>4</v>
      </c>
      <c r="M27" s="118" t="s">
        <v>4</v>
      </c>
      <c r="N27" s="118" t="s">
        <v>4</v>
      </c>
      <c r="O27" s="125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</row>
    <row r="28" spans="1:86" s="11" customFormat="1" ht="14.25" customHeight="1" x14ac:dyDescent="0.25">
      <c r="A28" s="116"/>
      <c r="B28" s="8">
        <v>23</v>
      </c>
      <c r="C28" s="12" t="s">
        <v>57</v>
      </c>
      <c r="D28" s="9" t="s">
        <v>58</v>
      </c>
      <c r="E28" s="119" t="s">
        <v>20</v>
      </c>
      <c r="F28" s="118" t="s">
        <v>4</v>
      </c>
      <c r="G28" s="118" t="s">
        <v>4</v>
      </c>
      <c r="H28" s="118" t="s">
        <v>4</v>
      </c>
      <c r="I28" s="118" t="s">
        <v>4</v>
      </c>
      <c r="J28" s="119" t="s">
        <v>20</v>
      </c>
      <c r="K28" s="119" t="s">
        <v>9</v>
      </c>
      <c r="L28" s="119" t="s">
        <v>9</v>
      </c>
      <c r="M28" s="119" t="s">
        <v>9</v>
      </c>
      <c r="N28" s="17" t="s">
        <v>4</v>
      </c>
      <c r="O28" s="125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</row>
    <row r="29" spans="1:86" s="11" customFormat="1" ht="15" customHeight="1" x14ac:dyDescent="0.25">
      <c r="A29" s="116"/>
      <c r="B29" s="8">
        <v>24</v>
      </c>
      <c r="C29" s="12" t="s">
        <v>59</v>
      </c>
      <c r="D29" s="9" t="s">
        <v>60</v>
      </c>
      <c r="E29" s="117" t="s">
        <v>4</v>
      </c>
      <c r="F29" s="117" t="s">
        <v>4</v>
      </c>
      <c r="G29" s="117" t="s">
        <v>4</v>
      </c>
      <c r="H29" s="117" t="s">
        <v>4</v>
      </c>
      <c r="I29" s="117" t="s">
        <v>4</v>
      </c>
      <c r="J29" s="18" t="s">
        <v>47</v>
      </c>
      <c r="K29" s="17" t="s">
        <v>4</v>
      </c>
      <c r="L29" s="17" t="s">
        <v>4</v>
      </c>
      <c r="M29" s="17" t="s">
        <v>4</v>
      </c>
      <c r="N29" s="17" t="s">
        <v>4</v>
      </c>
      <c r="O29" s="125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</row>
    <row r="30" spans="1:86" ht="15" customHeight="1" x14ac:dyDescent="0.25">
      <c r="A30" s="116"/>
      <c r="B30" s="8">
        <v>25</v>
      </c>
      <c r="C30" s="12" t="s">
        <v>61</v>
      </c>
      <c r="D30" s="9" t="s">
        <v>62</v>
      </c>
      <c r="E30" s="117" t="s">
        <v>4</v>
      </c>
      <c r="F30" s="117" t="s">
        <v>4</v>
      </c>
      <c r="G30" s="117" t="s">
        <v>4</v>
      </c>
      <c r="H30" s="117" t="s">
        <v>4</v>
      </c>
      <c r="I30" s="117" t="s">
        <v>4</v>
      </c>
      <c r="J30" s="19" t="s">
        <v>4</v>
      </c>
      <c r="K30" s="19" t="s">
        <v>4</v>
      </c>
      <c r="L30" s="19" t="s">
        <v>4</v>
      </c>
      <c r="M30" s="19" t="s">
        <v>4</v>
      </c>
      <c r="N30" s="19" t="s">
        <v>4</v>
      </c>
      <c r="O30" s="117" t="s">
        <v>4</v>
      </c>
    </row>
    <row r="31" spans="1:86" ht="12.75" customHeight="1" x14ac:dyDescent="0.25">
      <c r="A31" s="116"/>
      <c r="B31" s="8">
        <v>26</v>
      </c>
      <c r="C31" s="12" t="s">
        <v>63</v>
      </c>
      <c r="D31" s="9" t="s">
        <v>64</v>
      </c>
      <c r="E31" s="117" t="s">
        <v>4</v>
      </c>
      <c r="F31" s="117" t="s">
        <v>4</v>
      </c>
      <c r="G31" s="117" t="s">
        <v>4</v>
      </c>
      <c r="H31" s="117" t="s">
        <v>4</v>
      </c>
      <c r="I31" s="117" t="s">
        <v>4</v>
      </c>
      <c r="J31" s="19" t="s">
        <v>4</v>
      </c>
      <c r="K31" s="19" t="s">
        <v>4</v>
      </c>
      <c r="L31" s="19" t="s">
        <v>4</v>
      </c>
      <c r="M31" s="19" t="s">
        <v>4</v>
      </c>
      <c r="N31" s="19" t="s">
        <v>4</v>
      </c>
      <c r="O31" s="117" t="s">
        <v>4</v>
      </c>
    </row>
    <row r="32" spans="1:86" ht="12.75" customHeight="1" x14ac:dyDescent="0.25">
      <c r="A32" s="116"/>
      <c r="B32" s="8">
        <v>27</v>
      </c>
      <c r="C32" s="12" t="s">
        <v>65</v>
      </c>
      <c r="D32" s="9" t="s">
        <v>66</v>
      </c>
      <c r="E32" s="117" t="s">
        <v>4</v>
      </c>
      <c r="F32" s="117" t="s">
        <v>4</v>
      </c>
      <c r="G32" s="117" t="s">
        <v>4</v>
      </c>
      <c r="H32" s="117" t="s">
        <v>4</v>
      </c>
      <c r="I32" s="117" t="s">
        <v>4</v>
      </c>
      <c r="J32" s="19" t="s">
        <v>4</v>
      </c>
      <c r="K32" s="19" t="s">
        <v>4</v>
      </c>
      <c r="L32" s="19" t="s">
        <v>4</v>
      </c>
      <c r="M32" s="19" t="s">
        <v>4</v>
      </c>
      <c r="N32" s="19" t="s">
        <v>4</v>
      </c>
      <c r="O32" s="117" t="s">
        <v>4</v>
      </c>
    </row>
    <row r="33" spans="1:86" ht="13.5" customHeight="1" x14ac:dyDescent="0.25">
      <c r="A33" s="116"/>
      <c r="B33" s="8">
        <v>28</v>
      </c>
      <c r="C33" s="12" t="s">
        <v>67</v>
      </c>
      <c r="D33" s="9" t="s">
        <v>68</v>
      </c>
      <c r="E33" s="117" t="s">
        <v>4</v>
      </c>
      <c r="F33" s="117" t="s">
        <v>4</v>
      </c>
      <c r="G33" s="117" t="s">
        <v>4</v>
      </c>
      <c r="H33" s="117" t="s">
        <v>4</v>
      </c>
      <c r="I33" s="117" t="s">
        <v>4</v>
      </c>
      <c r="J33" s="19" t="s">
        <v>4</v>
      </c>
      <c r="K33" s="19" t="s">
        <v>4</v>
      </c>
      <c r="L33" s="19" t="s">
        <v>4</v>
      </c>
      <c r="M33" s="19" t="s">
        <v>4</v>
      </c>
      <c r="N33" s="19" t="s">
        <v>4</v>
      </c>
      <c r="O33" s="117" t="s">
        <v>4</v>
      </c>
    </row>
    <row r="34" spans="1:86" ht="13.5" customHeight="1" x14ac:dyDescent="0.25">
      <c r="A34" s="116"/>
      <c r="B34" s="15">
        <v>29</v>
      </c>
      <c r="C34" s="16" t="s">
        <v>69</v>
      </c>
      <c r="D34" s="13" t="s">
        <v>70</v>
      </c>
      <c r="E34" s="121" t="s">
        <v>4</v>
      </c>
      <c r="F34" s="117" t="s">
        <v>4</v>
      </c>
      <c r="G34" s="121" t="s">
        <v>4</v>
      </c>
      <c r="H34" s="121" t="s">
        <v>4</v>
      </c>
      <c r="I34" s="121" t="s">
        <v>4</v>
      </c>
      <c r="J34" s="121" t="s">
        <v>4</v>
      </c>
      <c r="K34" s="121" t="s">
        <v>4</v>
      </c>
      <c r="L34" s="121" t="s">
        <v>4</v>
      </c>
      <c r="M34" s="121" t="s">
        <v>4</v>
      </c>
      <c r="N34" s="121" t="s">
        <v>4</v>
      </c>
      <c r="O34" s="117" t="s">
        <v>4</v>
      </c>
    </row>
    <row r="35" spans="1:86" ht="15" customHeight="1" x14ac:dyDescent="0.25">
      <c r="A35" s="116"/>
      <c r="B35" s="8">
        <v>30</v>
      </c>
      <c r="C35" s="12" t="s">
        <v>71</v>
      </c>
      <c r="D35" s="9" t="s">
        <v>72</v>
      </c>
      <c r="E35" s="117" t="s">
        <v>4</v>
      </c>
      <c r="F35" s="117" t="s">
        <v>4</v>
      </c>
      <c r="G35" s="117" t="s">
        <v>4</v>
      </c>
      <c r="H35" s="117" t="s">
        <v>4</v>
      </c>
      <c r="I35" s="117" t="s">
        <v>4</v>
      </c>
      <c r="J35" s="117" t="s">
        <v>4</v>
      </c>
      <c r="K35" s="117" t="s">
        <v>4</v>
      </c>
      <c r="L35" s="117" t="s">
        <v>4</v>
      </c>
      <c r="M35" s="117" t="s">
        <v>4</v>
      </c>
      <c r="N35" s="117" t="s">
        <v>4</v>
      </c>
      <c r="O35" s="117" t="s">
        <v>4</v>
      </c>
    </row>
    <row r="36" spans="1:86" ht="12.75" customHeight="1" x14ac:dyDescent="0.25">
      <c r="A36" s="81" t="s">
        <v>73</v>
      </c>
      <c r="B36" s="8">
        <v>31</v>
      </c>
      <c r="C36" s="12" t="s">
        <v>74</v>
      </c>
      <c r="D36" s="9" t="s">
        <v>75</v>
      </c>
      <c r="E36" s="117" t="s">
        <v>4</v>
      </c>
      <c r="F36" s="117" t="s">
        <v>4</v>
      </c>
      <c r="G36" s="117" t="s">
        <v>4</v>
      </c>
      <c r="H36" s="117" t="s">
        <v>4</v>
      </c>
      <c r="I36" s="117" t="s">
        <v>4</v>
      </c>
      <c r="J36" s="117" t="s">
        <v>4</v>
      </c>
      <c r="K36" s="117" t="s">
        <v>4</v>
      </c>
      <c r="L36" s="117" t="s">
        <v>4</v>
      </c>
      <c r="M36" s="117" t="s">
        <v>4</v>
      </c>
      <c r="N36" s="117" t="s">
        <v>4</v>
      </c>
      <c r="O36" s="117" t="s">
        <v>4</v>
      </c>
    </row>
    <row r="37" spans="1:86" ht="13.5" customHeight="1" x14ac:dyDescent="0.25">
      <c r="A37" s="81"/>
      <c r="B37" s="8">
        <v>32</v>
      </c>
      <c r="C37" s="12" t="s">
        <v>76</v>
      </c>
      <c r="D37" s="9" t="s">
        <v>77</v>
      </c>
      <c r="E37" s="117" t="s">
        <v>4</v>
      </c>
      <c r="F37" s="117" t="s">
        <v>4</v>
      </c>
      <c r="G37" s="117" t="s">
        <v>4</v>
      </c>
      <c r="H37" s="117" t="s">
        <v>4</v>
      </c>
      <c r="I37" s="117" t="s">
        <v>4</v>
      </c>
      <c r="J37" s="117" t="s">
        <v>4</v>
      </c>
      <c r="K37" s="117" t="s">
        <v>4</v>
      </c>
      <c r="L37" s="117" t="s">
        <v>4</v>
      </c>
      <c r="M37" s="117" t="s">
        <v>4</v>
      </c>
      <c r="N37" s="117" t="s">
        <v>4</v>
      </c>
      <c r="O37" s="117" t="s">
        <v>4</v>
      </c>
    </row>
    <row r="38" spans="1:86" s="11" customFormat="1" ht="12.75" customHeight="1" x14ac:dyDescent="0.25">
      <c r="A38" s="81"/>
      <c r="B38" s="8">
        <v>33</v>
      </c>
      <c r="C38" s="12" t="s">
        <v>78</v>
      </c>
      <c r="D38" s="9" t="s">
        <v>79</v>
      </c>
      <c r="E38" s="117" t="s">
        <v>4</v>
      </c>
      <c r="F38" s="117" t="s">
        <v>4</v>
      </c>
      <c r="G38" s="117" t="s">
        <v>4</v>
      </c>
      <c r="H38" s="117" t="s">
        <v>4</v>
      </c>
      <c r="I38" s="117" t="s">
        <v>4</v>
      </c>
      <c r="J38" s="18" t="s">
        <v>9</v>
      </c>
      <c r="K38" s="118" t="s">
        <v>4</v>
      </c>
      <c r="L38" s="118" t="s">
        <v>4</v>
      </c>
      <c r="M38" s="118" t="s">
        <v>4</v>
      </c>
      <c r="N38" s="118" t="s">
        <v>4</v>
      </c>
      <c r="O38" s="125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</row>
    <row r="39" spans="1:86" s="11" customFormat="1" x14ac:dyDescent="0.25">
      <c r="A39" s="81"/>
      <c r="B39" s="62">
        <v>34</v>
      </c>
      <c r="C39" s="63" t="s">
        <v>80</v>
      </c>
      <c r="D39" s="61" t="s">
        <v>81</v>
      </c>
      <c r="E39" s="117" t="s">
        <v>4</v>
      </c>
      <c r="F39" s="117" t="s">
        <v>4</v>
      </c>
      <c r="G39" s="117" t="s">
        <v>4</v>
      </c>
      <c r="H39" s="117" t="s">
        <v>4</v>
      </c>
      <c r="I39" s="117" t="s">
        <v>4</v>
      </c>
      <c r="J39" s="18" t="s">
        <v>9</v>
      </c>
      <c r="K39" s="17" t="s">
        <v>4</v>
      </c>
      <c r="L39" s="17" t="s">
        <v>4</v>
      </c>
      <c r="M39" s="17" t="s">
        <v>4</v>
      </c>
      <c r="N39" s="58" t="s">
        <v>4</v>
      </c>
      <c r="O39" s="125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</row>
    <row r="40" spans="1:86" ht="12.75" customHeight="1" x14ac:dyDescent="0.25">
      <c r="A40" s="81"/>
      <c r="B40" s="8">
        <v>35</v>
      </c>
      <c r="C40" s="12" t="s">
        <v>82</v>
      </c>
      <c r="D40" s="9" t="s">
        <v>83</v>
      </c>
      <c r="E40" s="117" t="s">
        <v>4</v>
      </c>
      <c r="F40" s="117" t="s">
        <v>4</v>
      </c>
      <c r="G40" s="117" t="s">
        <v>4</v>
      </c>
      <c r="H40" s="117" t="s">
        <v>4</v>
      </c>
      <c r="I40" s="117" t="s">
        <v>4</v>
      </c>
      <c r="J40" s="117" t="s">
        <v>4</v>
      </c>
      <c r="K40" s="117" t="s">
        <v>4</v>
      </c>
      <c r="L40" s="117" t="s">
        <v>4</v>
      </c>
      <c r="M40" s="117" t="s">
        <v>4</v>
      </c>
      <c r="N40" s="117" t="s">
        <v>4</v>
      </c>
      <c r="O40" s="117" t="s">
        <v>4</v>
      </c>
    </row>
    <row r="41" spans="1:86" ht="13.5" customHeight="1" x14ac:dyDescent="0.25">
      <c r="A41" s="82" t="s">
        <v>84</v>
      </c>
      <c r="B41" s="8">
        <v>36</v>
      </c>
      <c r="C41" s="12" t="s">
        <v>85</v>
      </c>
      <c r="D41" s="9" t="s">
        <v>86</v>
      </c>
      <c r="E41" s="117" t="s">
        <v>4</v>
      </c>
      <c r="F41" s="117" t="s">
        <v>4</v>
      </c>
      <c r="G41" s="117" t="s">
        <v>4</v>
      </c>
      <c r="H41" s="117" t="s">
        <v>4</v>
      </c>
      <c r="I41" s="117" t="s">
        <v>4</v>
      </c>
      <c r="J41" s="117" t="s">
        <v>4</v>
      </c>
      <c r="K41" s="117" t="s">
        <v>4</v>
      </c>
      <c r="L41" s="117" t="s">
        <v>4</v>
      </c>
      <c r="M41" s="117" t="s">
        <v>4</v>
      </c>
      <c r="N41" s="117" t="s">
        <v>4</v>
      </c>
      <c r="O41" s="117" t="s">
        <v>4</v>
      </c>
    </row>
    <row r="42" spans="1:86" s="11" customFormat="1" ht="12.75" customHeight="1" x14ac:dyDescent="0.25">
      <c r="A42" s="82"/>
      <c r="B42" s="8">
        <v>37</v>
      </c>
      <c r="C42" s="12" t="s">
        <v>87</v>
      </c>
      <c r="D42" s="9" t="s">
        <v>88</v>
      </c>
      <c r="E42" s="117" t="s">
        <v>4</v>
      </c>
      <c r="F42" s="117" t="s">
        <v>4</v>
      </c>
      <c r="G42" s="117" t="s">
        <v>4</v>
      </c>
      <c r="H42" s="117" t="s">
        <v>4</v>
      </c>
      <c r="I42" s="117" t="s">
        <v>4</v>
      </c>
      <c r="J42" s="118" t="s">
        <v>4</v>
      </c>
      <c r="K42" s="118" t="s">
        <v>4</v>
      </c>
      <c r="L42" s="18" t="s">
        <v>9</v>
      </c>
      <c r="M42" s="18" t="s">
        <v>9</v>
      </c>
      <c r="N42" s="18" t="s">
        <v>9</v>
      </c>
      <c r="O42" s="125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</row>
    <row r="43" spans="1:86" s="11" customFormat="1" ht="14.25" customHeight="1" x14ac:dyDescent="0.25">
      <c r="A43" s="82"/>
      <c r="B43" s="8">
        <v>38</v>
      </c>
      <c r="C43" s="12" t="s">
        <v>89</v>
      </c>
      <c r="D43" s="9" t="s">
        <v>90</v>
      </c>
      <c r="E43" s="117" t="s">
        <v>4</v>
      </c>
      <c r="F43" s="117" t="s">
        <v>4</v>
      </c>
      <c r="G43" s="117" t="s">
        <v>4</v>
      </c>
      <c r="H43" s="117" t="s">
        <v>4</v>
      </c>
      <c r="I43" s="117" t="s">
        <v>4</v>
      </c>
      <c r="J43" s="118" t="s">
        <v>4</v>
      </c>
      <c r="K43" s="118" t="s">
        <v>4</v>
      </c>
      <c r="L43" s="118" t="s">
        <v>4</v>
      </c>
      <c r="M43" s="18" t="s">
        <v>9</v>
      </c>
      <c r="N43" s="18" t="s">
        <v>9</v>
      </c>
      <c r="O43" s="125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</row>
    <row r="44" spans="1:86" ht="12.75" customHeight="1" x14ac:dyDescent="0.25">
      <c r="A44" s="82"/>
      <c r="B44" s="8">
        <v>39</v>
      </c>
      <c r="C44" s="12" t="s">
        <v>91</v>
      </c>
      <c r="D44" s="9" t="s">
        <v>92</v>
      </c>
      <c r="E44" s="117" t="s">
        <v>4</v>
      </c>
      <c r="F44" s="117" t="s">
        <v>4</v>
      </c>
      <c r="G44" s="117" t="s">
        <v>4</v>
      </c>
      <c r="H44" s="117" t="s">
        <v>4</v>
      </c>
      <c r="I44" s="117" t="s">
        <v>4</v>
      </c>
      <c r="J44" s="117" t="s">
        <v>4</v>
      </c>
      <c r="K44" s="117" t="s">
        <v>4</v>
      </c>
      <c r="L44" s="117" t="s">
        <v>4</v>
      </c>
      <c r="M44" s="117" t="s">
        <v>4</v>
      </c>
      <c r="N44" s="117" t="s">
        <v>4</v>
      </c>
      <c r="O44" s="117" t="s">
        <v>4</v>
      </c>
    </row>
    <row r="45" spans="1:86" ht="14.25" customHeight="1" x14ac:dyDescent="0.25">
      <c r="A45" s="82"/>
      <c r="B45" s="8">
        <v>40</v>
      </c>
      <c r="C45" s="12" t="s">
        <v>93</v>
      </c>
      <c r="D45" s="9" t="s">
        <v>94</v>
      </c>
      <c r="E45" s="117" t="s">
        <v>4</v>
      </c>
      <c r="F45" s="117" t="s">
        <v>4</v>
      </c>
      <c r="G45" s="117" t="s">
        <v>4</v>
      </c>
      <c r="H45" s="117" t="s">
        <v>4</v>
      </c>
      <c r="I45" s="117" t="s">
        <v>4</v>
      </c>
      <c r="J45" s="117" t="s">
        <v>4</v>
      </c>
      <c r="K45" s="117" t="s">
        <v>4</v>
      </c>
      <c r="L45" s="117" t="s">
        <v>4</v>
      </c>
      <c r="M45" s="117" t="s">
        <v>4</v>
      </c>
      <c r="N45" s="117" t="s">
        <v>4</v>
      </c>
      <c r="O45" s="117" t="s">
        <v>4</v>
      </c>
    </row>
    <row r="46" spans="1:86" ht="14.25" customHeight="1" x14ac:dyDescent="0.25">
      <c r="A46" s="82"/>
      <c r="B46" s="8">
        <v>41</v>
      </c>
      <c r="C46" s="12" t="s">
        <v>95</v>
      </c>
      <c r="D46" s="9" t="s">
        <v>96</v>
      </c>
      <c r="E46" s="117" t="s">
        <v>4</v>
      </c>
      <c r="F46" s="117" t="s">
        <v>4</v>
      </c>
      <c r="G46" s="117" t="s">
        <v>4</v>
      </c>
      <c r="H46" s="117" t="s">
        <v>4</v>
      </c>
      <c r="I46" s="117" t="s">
        <v>4</v>
      </c>
      <c r="J46" s="117" t="s">
        <v>4</v>
      </c>
      <c r="K46" s="117" t="s">
        <v>4</v>
      </c>
      <c r="L46" s="117" t="s">
        <v>4</v>
      </c>
      <c r="M46" s="117" t="s">
        <v>4</v>
      </c>
      <c r="N46" s="117" t="s">
        <v>4</v>
      </c>
      <c r="O46" s="117" t="s">
        <v>4</v>
      </c>
    </row>
    <row r="47" spans="1:86" s="11" customFormat="1" ht="15" customHeight="1" x14ac:dyDescent="0.25">
      <c r="A47" s="82"/>
      <c r="B47" s="8">
        <v>42</v>
      </c>
      <c r="C47" s="12" t="s">
        <v>97</v>
      </c>
      <c r="D47" s="9" t="s">
        <v>98</v>
      </c>
      <c r="E47" s="117" t="s">
        <v>4</v>
      </c>
      <c r="F47" s="117" t="s">
        <v>4</v>
      </c>
      <c r="G47" s="117" t="s">
        <v>4</v>
      </c>
      <c r="H47" s="117" t="s">
        <v>4</v>
      </c>
      <c r="I47" s="117" t="s">
        <v>4</v>
      </c>
      <c r="J47" s="118" t="s">
        <v>4</v>
      </c>
      <c r="K47" s="118" t="s">
        <v>4</v>
      </c>
      <c r="L47" s="118" t="s">
        <v>4</v>
      </c>
      <c r="M47" s="118" t="s">
        <v>4</v>
      </c>
      <c r="N47" s="20" t="s">
        <v>9</v>
      </c>
      <c r="O47" s="125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</row>
    <row r="48" spans="1:86" s="11" customFormat="1" ht="15" customHeight="1" x14ac:dyDescent="0.25">
      <c r="A48" s="82"/>
      <c r="B48" s="8">
        <v>43</v>
      </c>
      <c r="C48" s="12" t="s">
        <v>99</v>
      </c>
      <c r="D48" s="21" t="s">
        <v>100</v>
      </c>
      <c r="E48" s="118" t="s">
        <v>4</v>
      </c>
      <c r="F48" s="119" t="s">
        <v>13</v>
      </c>
      <c r="G48" s="118" t="s">
        <v>4</v>
      </c>
      <c r="H48" s="118" t="s">
        <v>4</v>
      </c>
      <c r="I48" s="118" t="s">
        <v>4</v>
      </c>
      <c r="J48" s="117" t="s">
        <v>4</v>
      </c>
      <c r="K48" s="117" t="s">
        <v>4</v>
      </c>
      <c r="L48" s="117" t="s">
        <v>4</v>
      </c>
      <c r="M48" s="117" t="s">
        <v>4</v>
      </c>
      <c r="N48" s="117" t="s">
        <v>4</v>
      </c>
      <c r="O48" s="125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</row>
    <row r="49" spans="1:86" ht="15" customHeight="1" x14ac:dyDescent="0.25">
      <c r="A49" s="82"/>
      <c r="B49" s="8">
        <v>44</v>
      </c>
      <c r="C49" s="12" t="s">
        <v>101</v>
      </c>
      <c r="D49" s="9" t="s">
        <v>102</v>
      </c>
      <c r="E49" s="117" t="s">
        <v>4</v>
      </c>
      <c r="F49" s="117" t="s">
        <v>4</v>
      </c>
      <c r="G49" s="117" t="s">
        <v>4</v>
      </c>
      <c r="H49" s="117" t="s">
        <v>4</v>
      </c>
      <c r="I49" s="117" t="s">
        <v>4</v>
      </c>
      <c r="J49" s="117" t="s">
        <v>4</v>
      </c>
      <c r="K49" s="117" t="s">
        <v>4</v>
      </c>
      <c r="L49" s="117" t="s">
        <v>4</v>
      </c>
      <c r="M49" s="117" t="s">
        <v>4</v>
      </c>
      <c r="N49" s="117" t="s">
        <v>4</v>
      </c>
      <c r="O49" s="117" t="s">
        <v>4</v>
      </c>
    </row>
    <row r="50" spans="1:86" ht="12.75" customHeight="1" x14ac:dyDescent="0.25">
      <c r="A50" s="82"/>
      <c r="B50" s="8">
        <v>45</v>
      </c>
      <c r="C50" s="12" t="s">
        <v>103</v>
      </c>
      <c r="D50" s="9" t="s">
        <v>104</v>
      </c>
      <c r="E50" s="117" t="s">
        <v>4</v>
      </c>
      <c r="F50" s="117" t="s">
        <v>4</v>
      </c>
      <c r="G50" s="117" t="s">
        <v>4</v>
      </c>
      <c r="H50" s="117" t="s">
        <v>4</v>
      </c>
      <c r="I50" s="117" t="s">
        <v>4</v>
      </c>
      <c r="J50" s="117" t="s">
        <v>4</v>
      </c>
      <c r="K50" s="117" t="s">
        <v>4</v>
      </c>
      <c r="L50" s="117" t="s">
        <v>4</v>
      </c>
      <c r="M50" s="117" t="s">
        <v>4</v>
      </c>
      <c r="N50" s="117" t="s">
        <v>4</v>
      </c>
      <c r="O50" s="117" t="s">
        <v>4</v>
      </c>
    </row>
    <row r="51" spans="1:86" s="11" customFormat="1" ht="15" customHeight="1" x14ac:dyDescent="0.25">
      <c r="A51" s="81" t="s">
        <v>105</v>
      </c>
      <c r="B51" s="8">
        <v>46</v>
      </c>
      <c r="C51" s="12" t="s">
        <v>106</v>
      </c>
      <c r="D51" s="9" t="s">
        <v>107</v>
      </c>
      <c r="E51" s="117" t="s">
        <v>4</v>
      </c>
      <c r="F51" s="117" t="s">
        <v>4</v>
      </c>
      <c r="G51" s="117" t="s">
        <v>4</v>
      </c>
      <c r="H51" s="117" t="s">
        <v>4</v>
      </c>
      <c r="I51" s="117" t="s">
        <v>4</v>
      </c>
      <c r="J51" s="118" t="s">
        <v>4</v>
      </c>
      <c r="K51" s="118" t="s">
        <v>4</v>
      </c>
      <c r="L51" s="118" t="s">
        <v>4</v>
      </c>
      <c r="M51" s="18" t="s">
        <v>9</v>
      </c>
      <c r="N51" s="118" t="s">
        <v>4</v>
      </c>
      <c r="O51" s="125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</row>
    <row r="52" spans="1:86" s="11" customFormat="1" ht="13.5" customHeight="1" x14ac:dyDescent="0.25">
      <c r="A52" s="81"/>
      <c r="B52" s="8">
        <v>47</v>
      </c>
      <c r="C52" s="12" t="s">
        <v>108</v>
      </c>
      <c r="D52" s="9" t="s">
        <v>109</v>
      </c>
      <c r="E52" s="119" t="s">
        <v>20</v>
      </c>
      <c r="F52" s="118" t="s">
        <v>4</v>
      </c>
      <c r="G52" s="119" t="s">
        <v>20</v>
      </c>
      <c r="H52" s="119" t="s">
        <v>110</v>
      </c>
      <c r="I52" s="119" t="s">
        <v>20</v>
      </c>
      <c r="J52" s="18" t="s">
        <v>9</v>
      </c>
      <c r="K52" s="118" t="s">
        <v>4</v>
      </c>
      <c r="L52" s="18" t="s">
        <v>9</v>
      </c>
      <c r="M52" s="18" t="s">
        <v>9</v>
      </c>
      <c r="N52" s="18" t="s">
        <v>9</v>
      </c>
      <c r="O52" s="125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</row>
    <row r="53" spans="1:86" s="11" customFormat="1" ht="13.5" customHeight="1" x14ac:dyDescent="0.25">
      <c r="A53" s="81"/>
      <c r="B53" s="8">
        <v>48</v>
      </c>
      <c r="C53" s="12" t="s">
        <v>111</v>
      </c>
      <c r="D53" s="9" t="s">
        <v>112</v>
      </c>
      <c r="E53" s="117" t="s">
        <v>4</v>
      </c>
      <c r="F53" s="117" t="s">
        <v>4</v>
      </c>
      <c r="G53" s="117" t="s">
        <v>4</v>
      </c>
      <c r="H53" s="117" t="s">
        <v>4</v>
      </c>
      <c r="I53" s="117" t="s">
        <v>4</v>
      </c>
      <c r="J53" s="18" t="s">
        <v>9</v>
      </c>
      <c r="K53" s="18" t="s">
        <v>9</v>
      </c>
      <c r="L53" s="18" t="s">
        <v>9</v>
      </c>
      <c r="M53" s="18" t="s">
        <v>9</v>
      </c>
      <c r="N53" s="18" t="s">
        <v>9</v>
      </c>
      <c r="O53" s="125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</row>
    <row r="54" spans="1:86" s="11" customFormat="1" ht="15" customHeight="1" x14ac:dyDescent="0.25">
      <c r="A54" s="81"/>
      <c r="B54" s="8">
        <v>49</v>
      </c>
      <c r="C54" s="12" t="s">
        <v>113</v>
      </c>
      <c r="D54" s="9" t="s">
        <v>114</v>
      </c>
      <c r="E54" s="117" t="s">
        <v>4</v>
      </c>
      <c r="F54" s="117" t="s">
        <v>4</v>
      </c>
      <c r="G54" s="117" t="s">
        <v>4</v>
      </c>
      <c r="H54" s="117" t="s">
        <v>4</v>
      </c>
      <c r="I54" s="117" t="s">
        <v>4</v>
      </c>
      <c r="J54" s="118" t="s">
        <v>4</v>
      </c>
      <c r="K54" s="18" t="s">
        <v>9</v>
      </c>
      <c r="L54" s="118" t="s">
        <v>4</v>
      </c>
      <c r="M54" s="118" t="s">
        <v>4</v>
      </c>
      <c r="N54" s="18" t="s">
        <v>9</v>
      </c>
      <c r="O54" s="125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</row>
    <row r="55" spans="1:86" s="11" customFormat="1" ht="13.5" customHeight="1" x14ac:dyDescent="0.25">
      <c r="A55" s="81"/>
      <c r="B55" s="8">
        <v>50</v>
      </c>
      <c r="C55" s="12" t="s">
        <v>115</v>
      </c>
      <c r="D55" s="9" t="s">
        <v>116</v>
      </c>
      <c r="E55" s="117" t="s">
        <v>4</v>
      </c>
      <c r="F55" s="117" t="s">
        <v>4</v>
      </c>
      <c r="G55" s="117" t="s">
        <v>4</v>
      </c>
      <c r="H55" s="117" t="s">
        <v>4</v>
      </c>
      <c r="I55" s="117" t="s">
        <v>4</v>
      </c>
      <c r="J55" s="118" t="s">
        <v>4</v>
      </c>
      <c r="K55" s="18" t="s">
        <v>9</v>
      </c>
      <c r="L55" s="18" t="s">
        <v>9</v>
      </c>
      <c r="M55" s="118" t="s">
        <v>4</v>
      </c>
      <c r="N55" s="118" t="s">
        <v>4</v>
      </c>
      <c r="O55" s="12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</row>
    <row r="56" spans="1:86" ht="12.75" customHeight="1" x14ac:dyDescent="0.25">
      <c r="A56" s="81"/>
      <c r="B56" s="8">
        <v>51</v>
      </c>
      <c r="C56" s="12" t="s">
        <v>117</v>
      </c>
      <c r="D56" s="9" t="s">
        <v>118</v>
      </c>
      <c r="E56" s="117" t="s">
        <v>4</v>
      </c>
      <c r="F56" s="117" t="s">
        <v>4</v>
      </c>
      <c r="G56" s="117" t="s">
        <v>4</v>
      </c>
      <c r="H56" s="117" t="s">
        <v>4</v>
      </c>
      <c r="I56" s="117" t="s">
        <v>4</v>
      </c>
      <c r="J56" s="117" t="s">
        <v>4</v>
      </c>
      <c r="K56" s="117" t="s">
        <v>4</v>
      </c>
      <c r="L56" s="117" t="s">
        <v>4</v>
      </c>
      <c r="M56" s="117" t="s">
        <v>4</v>
      </c>
      <c r="N56" s="117" t="s">
        <v>4</v>
      </c>
      <c r="O56" s="117" t="s">
        <v>4</v>
      </c>
    </row>
    <row r="57" spans="1:86" s="11" customFormat="1" ht="13.5" customHeight="1" x14ac:dyDescent="0.25">
      <c r="A57" s="116" t="s">
        <v>119</v>
      </c>
      <c r="B57" s="8">
        <v>52</v>
      </c>
      <c r="C57" s="12" t="s">
        <v>120</v>
      </c>
      <c r="D57" s="9" t="s">
        <v>121</v>
      </c>
      <c r="E57" s="117" t="s">
        <v>4</v>
      </c>
      <c r="F57" s="117" t="s">
        <v>4</v>
      </c>
      <c r="G57" s="117" t="s">
        <v>4</v>
      </c>
      <c r="H57" s="117" t="s">
        <v>4</v>
      </c>
      <c r="I57" s="117" t="s">
        <v>4</v>
      </c>
      <c r="J57" s="118" t="s">
        <v>4</v>
      </c>
      <c r="K57" s="118" t="s">
        <v>4</v>
      </c>
      <c r="L57" s="18" t="s">
        <v>9</v>
      </c>
      <c r="M57" s="18" t="s">
        <v>9</v>
      </c>
      <c r="N57" s="118" t="s">
        <v>4</v>
      </c>
      <c r="O57" s="125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</row>
    <row r="58" spans="1:86" s="11" customFormat="1" ht="13.5" customHeight="1" x14ac:dyDescent="0.25">
      <c r="A58" s="116"/>
      <c r="B58" s="8">
        <v>53</v>
      </c>
      <c r="C58" s="12" t="s">
        <v>122</v>
      </c>
      <c r="D58" s="9" t="s">
        <v>123</v>
      </c>
      <c r="E58" s="117" t="s">
        <v>4</v>
      </c>
      <c r="F58" s="117" t="s">
        <v>4</v>
      </c>
      <c r="G58" s="117" t="s">
        <v>4</v>
      </c>
      <c r="H58" s="117" t="s">
        <v>4</v>
      </c>
      <c r="I58" s="117" t="s">
        <v>4</v>
      </c>
      <c r="J58" s="18" t="s">
        <v>9</v>
      </c>
      <c r="K58" s="18" t="s">
        <v>9</v>
      </c>
      <c r="L58" s="118" t="s">
        <v>4</v>
      </c>
      <c r="M58" s="118" t="s">
        <v>4</v>
      </c>
      <c r="N58" s="18" t="s">
        <v>9</v>
      </c>
      <c r="O58" s="125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</row>
    <row r="59" spans="1:86" s="11" customFormat="1" ht="15" customHeight="1" x14ac:dyDescent="0.25">
      <c r="A59" s="116"/>
      <c r="B59" s="8">
        <v>54</v>
      </c>
      <c r="C59" s="12" t="s">
        <v>124</v>
      </c>
      <c r="D59" s="9" t="s">
        <v>125</v>
      </c>
      <c r="E59" s="117" t="s">
        <v>4</v>
      </c>
      <c r="F59" s="117" t="s">
        <v>4</v>
      </c>
      <c r="G59" s="117" t="s">
        <v>4</v>
      </c>
      <c r="H59" s="117" t="s">
        <v>4</v>
      </c>
      <c r="I59" s="117" t="s">
        <v>4</v>
      </c>
      <c r="J59" s="119" t="s">
        <v>9</v>
      </c>
      <c r="K59" s="119" t="s">
        <v>9</v>
      </c>
      <c r="L59" s="119" t="s">
        <v>9</v>
      </c>
      <c r="M59" s="119" t="s">
        <v>9</v>
      </c>
      <c r="N59" s="119" t="s">
        <v>9</v>
      </c>
      <c r="O59" s="125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</row>
    <row r="60" spans="1:86" ht="14.25" customHeight="1" x14ac:dyDescent="0.25">
      <c r="A60" s="126"/>
      <c r="B60" s="8">
        <v>55</v>
      </c>
      <c r="C60" s="12" t="s">
        <v>126</v>
      </c>
      <c r="D60" s="9" t="s">
        <v>127</v>
      </c>
      <c r="E60" s="117" t="s">
        <v>4</v>
      </c>
      <c r="F60" s="117" t="s">
        <v>4</v>
      </c>
      <c r="G60" s="117" t="s">
        <v>4</v>
      </c>
      <c r="H60" s="117" t="s">
        <v>4</v>
      </c>
      <c r="I60" s="117" t="s">
        <v>4</v>
      </c>
      <c r="J60" s="117" t="s">
        <v>4</v>
      </c>
      <c r="K60" s="117" t="s">
        <v>4</v>
      </c>
      <c r="L60" s="117" t="s">
        <v>4</v>
      </c>
      <c r="M60" s="117" t="s">
        <v>4</v>
      </c>
      <c r="N60" s="117" t="s">
        <v>4</v>
      </c>
      <c r="O60" s="117" t="s">
        <v>4</v>
      </c>
    </row>
    <row r="61" spans="1:86" ht="13.5" customHeight="1" x14ac:dyDescent="0.25">
      <c r="A61" s="127"/>
      <c r="B61" s="59">
        <v>56</v>
      </c>
      <c r="C61" s="69" t="s">
        <v>128</v>
      </c>
      <c r="D61" s="60" t="s">
        <v>129</v>
      </c>
      <c r="E61" s="128" t="s">
        <v>4</v>
      </c>
      <c r="F61" s="128" t="s">
        <v>4</v>
      </c>
      <c r="G61" s="128" t="s">
        <v>4</v>
      </c>
      <c r="H61" s="128" t="s">
        <v>4</v>
      </c>
      <c r="I61" s="128" t="s">
        <v>4</v>
      </c>
      <c r="J61" s="128" t="s">
        <v>4</v>
      </c>
      <c r="K61" s="128" t="s">
        <v>4</v>
      </c>
      <c r="L61" s="128" t="s">
        <v>4</v>
      </c>
      <c r="M61" s="128" t="s">
        <v>4</v>
      </c>
      <c r="N61" s="128" t="s">
        <v>4</v>
      </c>
      <c r="O61" s="117" t="s">
        <v>4</v>
      </c>
    </row>
    <row r="62" spans="1:86" x14ac:dyDescent="0.25">
      <c r="A62" s="78" t="s">
        <v>148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80"/>
      <c r="O62" s="9">
        <f>COUNTA(O6:O61)</f>
        <v>27</v>
      </c>
    </row>
    <row r="63" spans="1:86" x14ac:dyDescent="0.25">
      <c r="A63" s="78" t="s">
        <v>149</v>
      </c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80"/>
      <c r="O63" s="9">
        <v>135</v>
      </c>
    </row>
    <row r="64" spans="1:86" x14ac:dyDescent="0.25">
      <c r="B64" s="22"/>
      <c r="C64" s="22"/>
      <c r="D64" s="23"/>
      <c r="E64" s="24"/>
      <c r="F64" s="25"/>
      <c r="G64" s="25"/>
      <c r="H64" s="25"/>
      <c r="I64" s="25"/>
      <c r="J64" s="24"/>
      <c r="K64" s="25"/>
      <c r="L64" s="25"/>
      <c r="M64" s="25"/>
      <c r="N64" s="25"/>
    </row>
    <row r="65" spans="2:19" x14ac:dyDescent="0.25">
      <c r="B65" s="22"/>
      <c r="C65" s="22"/>
      <c r="D65" s="23"/>
      <c r="E65" s="25"/>
      <c r="F65" s="25"/>
      <c r="G65" s="25"/>
      <c r="H65" s="25"/>
      <c r="I65" s="25"/>
      <c r="J65" s="25"/>
      <c r="K65" s="25"/>
      <c r="L65" s="25"/>
      <c r="M65" s="25"/>
      <c r="N65" s="25"/>
    </row>
    <row r="66" spans="2:19" x14ac:dyDescent="0.25">
      <c r="B66" s="22"/>
      <c r="C66" s="22"/>
      <c r="D66" s="23"/>
      <c r="E66" s="25"/>
      <c r="F66" s="25"/>
      <c r="G66" s="25"/>
      <c r="H66" s="25"/>
      <c r="I66" s="25"/>
      <c r="J66" s="25"/>
      <c r="K66" s="25"/>
      <c r="L66" s="25"/>
      <c r="M66" s="25"/>
      <c r="N66" s="25"/>
    </row>
    <row r="67" spans="2:19" x14ac:dyDescent="0.25">
      <c r="B67" s="22"/>
      <c r="C67" s="22"/>
      <c r="D67" s="23"/>
      <c r="E67" s="25"/>
      <c r="F67" s="25"/>
      <c r="G67" s="25"/>
      <c r="H67" s="25"/>
      <c r="I67" s="25"/>
      <c r="J67" s="25"/>
      <c r="K67" s="25"/>
      <c r="L67" s="25"/>
      <c r="M67" s="25"/>
      <c r="N67" s="25"/>
    </row>
    <row r="68" spans="2:19" x14ac:dyDescent="0.25">
      <c r="B68" s="22"/>
      <c r="C68" s="22"/>
      <c r="D68" s="23"/>
      <c r="E68" s="24"/>
      <c r="F68" s="24"/>
      <c r="G68" s="24"/>
      <c r="H68" s="25"/>
      <c r="I68" s="25"/>
      <c r="J68" s="24"/>
      <c r="K68" s="24"/>
      <c r="L68" s="24"/>
      <c r="M68" s="25"/>
      <c r="N68" s="25"/>
    </row>
    <row r="69" spans="2:19" x14ac:dyDescent="0.25">
      <c r="B69" s="22"/>
      <c r="C69" s="22"/>
      <c r="D69" s="23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</row>
    <row r="70" spans="2:19" x14ac:dyDescent="0.25">
      <c r="B70" s="22"/>
      <c r="C70" s="22"/>
      <c r="D70" s="23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</row>
    <row r="71" spans="2:19" x14ac:dyDescent="0.25">
      <c r="B71" s="22"/>
      <c r="C71" s="22"/>
      <c r="D71" s="23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</row>
    <row r="72" spans="2:19" x14ac:dyDescent="0.25">
      <c r="B72" s="22"/>
      <c r="C72" s="22"/>
      <c r="D72" s="23"/>
      <c r="E72" s="24"/>
      <c r="F72" s="25"/>
      <c r="G72" s="25"/>
      <c r="H72" s="25"/>
      <c r="I72" s="25"/>
      <c r="J72" s="24"/>
      <c r="K72" s="25"/>
      <c r="L72" s="25"/>
      <c r="M72" s="24"/>
      <c r="N72" s="24"/>
      <c r="O72" s="24"/>
      <c r="P72" s="24"/>
      <c r="Q72" s="24"/>
      <c r="R72" s="24"/>
      <c r="S72" s="24"/>
    </row>
    <row r="73" spans="2:19" x14ac:dyDescent="0.25">
      <c r="B73" s="22"/>
      <c r="C73" s="22"/>
      <c r="D73" s="23"/>
      <c r="E73" s="24"/>
      <c r="F73" s="24"/>
      <c r="G73" s="25"/>
      <c r="H73" s="25"/>
      <c r="I73" s="25"/>
      <c r="J73" s="24"/>
      <c r="K73" s="24"/>
      <c r="L73" s="25"/>
      <c r="M73" s="25"/>
      <c r="N73" s="25"/>
      <c r="O73" s="25"/>
      <c r="P73" s="25"/>
      <c r="Q73" s="25"/>
      <c r="R73" s="25"/>
      <c r="S73" s="25"/>
    </row>
    <row r="74" spans="2:19" x14ac:dyDescent="0.25">
      <c r="B74" s="22"/>
      <c r="C74" s="22"/>
      <c r="D74" s="23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</row>
    <row r="75" spans="2:19" x14ac:dyDescent="0.25">
      <c r="B75" s="22"/>
      <c r="C75" s="22"/>
      <c r="D75" s="23"/>
      <c r="E75" s="24"/>
      <c r="F75" s="24"/>
      <c r="G75" s="24"/>
      <c r="H75" s="25"/>
      <c r="I75" s="25"/>
      <c r="J75" s="24"/>
      <c r="K75" s="24"/>
      <c r="L75" s="24"/>
      <c r="M75" s="25"/>
      <c r="N75" s="25"/>
      <c r="O75" s="25"/>
      <c r="P75" s="25"/>
      <c r="Q75" s="25"/>
      <c r="R75" s="25"/>
      <c r="S75" s="25"/>
    </row>
    <row r="76" spans="2:19" x14ac:dyDescent="0.25">
      <c r="B76" s="22"/>
      <c r="C76" s="22"/>
      <c r="D76" s="23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</row>
    <row r="77" spans="2:19" x14ac:dyDescent="0.25">
      <c r="B77" s="22"/>
      <c r="C77" s="22"/>
      <c r="D77" s="23"/>
      <c r="E77" s="24"/>
      <c r="F77" s="24"/>
      <c r="G77" s="25"/>
      <c r="H77" s="25"/>
      <c r="I77" s="25"/>
      <c r="J77" s="24"/>
      <c r="K77" s="24"/>
      <c r="L77" s="25"/>
      <c r="M77" s="25"/>
      <c r="N77" s="25"/>
      <c r="O77" s="25"/>
      <c r="P77" s="25"/>
      <c r="Q77" s="25"/>
      <c r="R77" s="25"/>
      <c r="S77" s="25"/>
    </row>
    <row r="78" spans="2:19" x14ac:dyDescent="0.25">
      <c r="B78" s="22"/>
      <c r="C78" s="22"/>
      <c r="D78" s="23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</row>
    <row r="79" spans="2:19" x14ac:dyDescent="0.25">
      <c r="B79" s="22"/>
      <c r="C79" s="22"/>
      <c r="D79" s="23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</row>
    <row r="80" spans="2:19" x14ac:dyDescent="0.25">
      <c r="B80" s="22"/>
      <c r="C80" s="22"/>
      <c r="D80" s="23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</row>
    <row r="81" spans="2:19" x14ac:dyDescent="0.25">
      <c r="B81" s="22"/>
      <c r="C81" s="22"/>
      <c r="D81" s="23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</row>
    <row r="82" spans="2:19" x14ac:dyDescent="0.25">
      <c r="B82" s="22"/>
      <c r="C82" s="22"/>
      <c r="D82" s="23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</row>
    <row r="83" spans="2:19" x14ac:dyDescent="0.25">
      <c r="B83" s="22"/>
      <c r="C83" s="22"/>
      <c r="D83" s="23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</row>
    <row r="84" spans="2:19" x14ac:dyDescent="0.25">
      <c r="B84" s="22"/>
      <c r="C84" s="22"/>
      <c r="D84" s="23"/>
      <c r="E84" s="24"/>
      <c r="F84" s="24"/>
      <c r="G84" s="25"/>
      <c r="H84" s="25"/>
      <c r="I84" s="25"/>
      <c r="J84" s="24"/>
      <c r="K84" s="24"/>
      <c r="L84" s="25"/>
      <c r="M84" s="25"/>
      <c r="N84" s="25"/>
      <c r="O84" s="25"/>
      <c r="P84" s="25"/>
      <c r="Q84" s="25"/>
      <c r="R84" s="25"/>
      <c r="S84" s="25"/>
    </row>
    <row r="85" spans="2:19" x14ac:dyDescent="0.25">
      <c r="B85" s="22"/>
      <c r="C85" s="22"/>
      <c r="D85" s="23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</row>
  </sheetData>
  <mergeCells count="11">
    <mergeCell ref="A63:N63"/>
    <mergeCell ref="A57:A60"/>
    <mergeCell ref="A6:A35"/>
    <mergeCell ref="A36:A40"/>
    <mergeCell ref="A41:A50"/>
    <mergeCell ref="A62:N62"/>
    <mergeCell ref="C4:C5"/>
    <mergeCell ref="D4:D5"/>
    <mergeCell ref="E4:H4"/>
    <mergeCell ref="J4:M4"/>
    <mergeCell ref="A51:A5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6"/>
  <sheetViews>
    <sheetView workbookViewId="0">
      <selection activeCell="F7" sqref="F7"/>
    </sheetView>
  </sheetViews>
  <sheetFormatPr defaultRowHeight="15" x14ac:dyDescent="0.25"/>
  <cols>
    <col min="1" max="1" width="20.85546875" customWidth="1"/>
    <col min="3" max="3" width="21.42578125" customWidth="1"/>
    <col min="4" max="4" width="23.85546875" customWidth="1"/>
    <col min="5" max="5" width="19.85546875" customWidth="1"/>
    <col min="6" max="6" width="20.42578125" customWidth="1"/>
  </cols>
  <sheetData>
    <row r="1" spans="1:9" x14ac:dyDescent="0.25">
      <c r="A1" s="9" t="s">
        <v>3</v>
      </c>
      <c r="B1" s="12" t="s">
        <v>133</v>
      </c>
      <c r="C1" s="40" t="s">
        <v>136</v>
      </c>
      <c r="D1" s="31" t="s">
        <v>137</v>
      </c>
      <c r="E1" s="31" t="s">
        <v>138</v>
      </c>
      <c r="F1" s="31" t="s">
        <v>139</v>
      </c>
    </row>
    <row r="2" spans="1:9" x14ac:dyDescent="0.25">
      <c r="A2" s="86" t="s">
        <v>5</v>
      </c>
      <c r="B2" s="37">
        <v>2019</v>
      </c>
      <c r="C2" s="35">
        <v>589896800</v>
      </c>
      <c r="D2" s="34">
        <v>1045</v>
      </c>
      <c r="E2" s="34">
        <v>567937000000</v>
      </c>
      <c r="F2" s="41">
        <f>C2*D2/E2</f>
        <v>1.0854058742430939</v>
      </c>
      <c r="G2" s="36"/>
    </row>
    <row r="3" spans="1:9" x14ac:dyDescent="0.25">
      <c r="A3" s="87"/>
      <c r="B3" s="37">
        <v>2020</v>
      </c>
      <c r="C3" s="35">
        <v>589896800</v>
      </c>
      <c r="D3" s="34">
        <v>1460</v>
      </c>
      <c r="E3" s="34">
        <v>700508000000</v>
      </c>
      <c r="F3" s="41">
        <f>C3*D3/E3</f>
        <v>1.2294639433097123</v>
      </c>
      <c r="G3" s="36"/>
    </row>
    <row r="4" spans="1:9" x14ac:dyDescent="0.25">
      <c r="A4" s="87"/>
      <c r="B4" s="37">
        <v>2021</v>
      </c>
      <c r="C4" s="35">
        <v>589896800</v>
      </c>
      <c r="D4" s="34">
        <v>3290</v>
      </c>
      <c r="E4" s="34">
        <v>969817000000</v>
      </c>
      <c r="F4" s="41">
        <f t="shared" ref="F4:F67" si="0">C4*D4/E4</f>
        <v>2.001161530474306</v>
      </c>
      <c r="G4" s="36"/>
    </row>
    <row r="5" spans="1:9" x14ac:dyDescent="0.25">
      <c r="A5" s="87"/>
      <c r="B5" s="37">
        <v>2022</v>
      </c>
      <c r="C5" s="35">
        <v>589896800</v>
      </c>
      <c r="D5" s="34">
        <v>7175</v>
      </c>
      <c r="E5" s="34">
        <v>1334836000000</v>
      </c>
      <c r="F5" s="41">
        <f t="shared" si="0"/>
        <v>3.1708086536473394</v>
      </c>
      <c r="G5" s="36"/>
      <c r="H5" s="36"/>
      <c r="I5" s="36"/>
    </row>
    <row r="6" spans="1:9" x14ac:dyDescent="0.25">
      <c r="A6" s="88"/>
      <c r="B6" s="37">
        <v>2023</v>
      </c>
      <c r="C6" s="35">
        <v>589896800</v>
      </c>
      <c r="D6" s="34">
        <v>9675</v>
      </c>
      <c r="E6" s="34">
        <v>1729808000000</v>
      </c>
      <c r="F6" s="41">
        <f t="shared" si="0"/>
        <v>3.299355500726092</v>
      </c>
      <c r="G6" s="36"/>
    </row>
    <row r="7" spans="1:9" x14ac:dyDescent="0.25">
      <c r="A7" s="86" t="s">
        <v>21</v>
      </c>
      <c r="B7" s="37">
        <v>2019</v>
      </c>
      <c r="C7" s="35">
        <v>5885000000</v>
      </c>
      <c r="D7" s="34">
        <v>374</v>
      </c>
      <c r="E7" s="34">
        <v>93539000000</v>
      </c>
      <c r="F7" s="41">
        <f t="shared" si="0"/>
        <v>23.530185270315055</v>
      </c>
      <c r="G7" s="36"/>
    </row>
    <row r="8" spans="1:9" x14ac:dyDescent="0.25">
      <c r="A8" s="87"/>
      <c r="B8" s="37">
        <v>2020</v>
      </c>
      <c r="C8" s="35">
        <v>5885000000</v>
      </c>
      <c r="D8" s="34">
        <v>320</v>
      </c>
      <c r="E8" s="34">
        <v>96171000000</v>
      </c>
      <c r="F8" s="41">
        <f t="shared" si="0"/>
        <v>19.581786609268907</v>
      </c>
      <c r="G8" s="36"/>
    </row>
    <row r="9" spans="1:9" x14ac:dyDescent="0.25">
      <c r="A9" s="87"/>
      <c r="B9" s="37">
        <v>2021</v>
      </c>
      <c r="C9" s="35">
        <v>5885000000</v>
      </c>
      <c r="D9" s="34">
        <v>290</v>
      </c>
      <c r="E9" s="34">
        <v>102645000000</v>
      </c>
      <c r="F9" s="41">
        <f t="shared" si="0"/>
        <v>16.626723172098007</v>
      </c>
      <c r="G9" s="36"/>
    </row>
    <row r="10" spans="1:9" x14ac:dyDescent="0.25">
      <c r="A10" s="87"/>
      <c r="B10" s="37">
        <v>2022</v>
      </c>
      <c r="C10" s="35">
        <v>5885000000</v>
      </c>
      <c r="D10" s="34">
        <v>306</v>
      </c>
      <c r="E10" s="34">
        <v>94145000000</v>
      </c>
      <c r="F10" s="41">
        <f t="shared" si="0"/>
        <v>19.12804716129375</v>
      </c>
      <c r="G10" s="36"/>
    </row>
    <row r="11" spans="1:9" x14ac:dyDescent="0.25">
      <c r="A11" s="88"/>
      <c r="B11" s="37">
        <v>2023</v>
      </c>
      <c r="C11" s="35">
        <v>5885000000</v>
      </c>
      <c r="D11" s="34">
        <v>402</v>
      </c>
      <c r="E11" s="34">
        <v>95264000000</v>
      </c>
      <c r="F11" s="41">
        <f t="shared" si="0"/>
        <v>24.833830198186092</v>
      </c>
      <c r="G11" s="36"/>
    </row>
    <row r="12" spans="1:9" x14ac:dyDescent="0.25">
      <c r="A12" s="86" t="s">
        <v>25</v>
      </c>
      <c r="B12" s="37">
        <v>2019</v>
      </c>
      <c r="C12" s="35">
        <v>12000000000</v>
      </c>
      <c r="D12" s="34">
        <v>545</v>
      </c>
      <c r="E12" s="34">
        <v>766299000000</v>
      </c>
      <c r="F12" s="41">
        <f t="shared" si="0"/>
        <v>8.5345276452142045</v>
      </c>
      <c r="G12" s="36"/>
    </row>
    <row r="13" spans="1:9" x14ac:dyDescent="0.25">
      <c r="A13" s="87"/>
      <c r="B13" s="37">
        <v>2020</v>
      </c>
      <c r="C13" s="35">
        <v>12000000000</v>
      </c>
      <c r="D13" s="34">
        <v>500</v>
      </c>
      <c r="E13" s="34">
        <v>894746000000</v>
      </c>
      <c r="F13" s="41">
        <f t="shared" si="0"/>
        <v>6.7058137169654852</v>
      </c>
      <c r="G13" s="36"/>
    </row>
    <row r="14" spans="1:9" x14ac:dyDescent="0.25">
      <c r="A14" s="87"/>
      <c r="B14" s="37">
        <v>2021</v>
      </c>
      <c r="C14" s="35">
        <v>12000000000</v>
      </c>
      <c r="D14" s="34">
        <v>470</v>
      </c>
      <c r="E14" s="34">
        <v>1001580000000</v>
      </c>
      <c r="F14" s="41">
        <f t="shared" si="0"/>
        <v>5.6311028574851738</v>
      </c>
      <c r="G14" s="36"/>
    </row>
    <row r="15" spans="1:9" x14ac:dyDescent="0.25">
      <c r="A15" s="87"/>
      <c r="B15" s="37">
        <v>2022</v>
      </c>
      <c r="C15" s="35">
        <v>12000000000</v>
      </c>
      <c r="D15" s="34">
        <v>555</v>
      </c>
      <c r="E15" s="34">
        <v>1209172000000</v>
      </c>
      <c r="F15" s="41">
        <f t="shared" si="0"/>
        <v>5.5079012745912079</v>
      </c>
      <c r="G15" s="36"/>
    </row>
    <row r="16" spans="1:9" x14ac:dyDescent="0.25">
      <c r="A16" s="88"/>
      <c r="B16" s="37">
        <v>2023</v>
      </c>
      <c r="C16" s="35">
        <v>12000000000</v>
      </c>
      <c r="D16" s="34">
        <v>710</v>
      </c>
      <c r="E16" s="34">
        <v>1514585000000</v>
      </c>
      <c r="F16" s="41">
        <f t="shared" si="0"/>
        <v>5.6253033009042079</v>
      </c>
      <c r="G16" s="36"/>
    </row>
    <row r="17" spans="1:7" x14ac:dyDescent="0.25">
      <c r="A17" s="86" t="s">
        <v>29</v>
      </c>
      <c r="B17" s="37">
        <v>2019</v>
      </c>
      <c r="C17" s="35">
        <v>800659050</v>
      </c>
      <c r="D17" s="34">
        <v>6800</v>
      </c>
      <c r="E17" s="34">
        <v>1213563000000</v>
      </c>
      <c r="F17" s="41">
        <f t="shared" si="0"/>
        <v>4.4863608564203092</v>
      </c>
      <c r="G17" s="36"/>
    </row>
    <row r="18" spans="1:7" x14ac:dyDescent="0.25">
      <c r="A18" s="87"/>
      <c r="B18" s="37">
        <v>2020</v>
      </c>
      <c r="C18" s="35">
        <v>800659050</v>
      </c>
      <c r="D18" s="34">
        <v>4400</v>
      </c>
      <c r="E18" s="34">
        <v>1019899000000</v>
      </c>
      <c r="F18" s="41">
        <f t="shared" si="0"/>
        <v>3.4541653830428305</v>
      </c>
      <c r="G18" s="36"/>
    </row>
    <row r="19" spans="1:7" x14ac:dyDescent="0.25">
      <c r="A19" s="87"/>
      <c r="B19" s="37">
        <v>2021</v>
      </c>
      <c r="C19" s="35">
        <v>800659050</v>
      </c>
      <c r="D19" s="34">
        <v>3740</v>
      </c>
      <c r="E19" s="34">
        <v>1010174000000</v>
      </c>
      <c r="F19" s="41">
        <f t="shared" si="0"/>
        <v>2.9643059977786006</v>
      </c>
      <c r="G19" s="36"/>
    </row>
    <row r="20" spans="1:7" x14ac:dyDescent="0.25">
      <c r="A20" s="87"/>
      <c r="B20" s="37">
        <v>2022</v>
      </c>
      <c r="C20" s="35">
        <v>800659050</v>
      </c>
      <c r="D20" s="34">
        <v>3830</v>
      </c>
      <c r="E20" s="34">
        <v>1000776000000</v>
      </c>
      <c r="F20" s="41">
        <f t="shared" si="0"/>
        <v>3.0641463839060887</v>
      </c>
      <c r="G20" s="36"/>
    </row>
    <row r="21" spans="1:7" x14ac:dyDescent="0.25">
      <c r="A21" s="87"/>
      <c r="B21" s="37">
        <v>2023</v>
      </c>
      <c r="C21" s="35">
        <v>800659050</v>
      </c>
      <c r="D21" s="34">
        <v>3530</v>
      </c>
      <c r="E21" s="34">
        <v>934414000000</v>
      </c>
      <c r="F21" s="41">
        <f t="shared" si="0"/>
        <v>3.0247047309864792</v>
      </c>
      <c r="G21" s="36"/>
    </row>
    <row r="22" spans="1:7" x14ac:dyDescent="0.25">
      <c r="A22" s="86" t="s">
        <v>33</v>
      </c>
      <c r="B22" s="5">
        <v>2019</v>
      </c>
      <c r="C22" s="35">
        <v>7379580291</v>
      </c>
      <c r="D22" s="39">
        <v>1510</v>
      </c>
      <c r="E22" s="39">
        <v>2766000000000</v>
      </c>
      <c r="F22" s="41">
        <f t="shared" si="0"/>
        <v>4.0286212000759223</v>
      </c>
    </row>
    <row r="23" spans="1:7" x14ac:dyDescent="0.25">
      <c r="A23" s="87"/>
      <c r="B23" s="5">
        <v>2020</v>
      </c>
      <c r="C23" s="35">
        <v>7369648898</v>
      </c>
      <c r="D23" s="39">
        <v>1270</v>
      </c>
      <c r="E23" s="39">
        <v>2894000000000</v>
      </c>
      <c r="F23" s="41">
        <f t="shared" si="0"/>
        <v>3.2340891846786453</v>
      </c>
    </row>
    <row r="24" spans="1:7" x14ac:dyDescent="0.25">
      <c r="A24" s="87"/>
      <c r="B24" s="5">
        <v>2021</v>
      </c>
      <c r="C24" s="35">
        <v>36637315496</v>
      </c>
      <c r="D24" s="34">
        <v>525</v>
      </c>
      <c r="E24" s="39">
        <v>3042240000000</v>
      </c>
      <c r="F24" s="41">
        <f t="shared" si="0"/>
        <v>6.3225092811218051</v>
      </c>
    </row>
    <row r="25" spans="1:7" x14ac:dyDescent="0.25">
      <c r="A25" s="87"/>
      <c r="B25" s="5">
        <v>2022</v>
      </c>
      <c r="C25" s="35">
        <v>36532667355</v>
      </c>
      <c r="D25" s="39">
        <v>525</v>
      </c>
      <c r="E25" s="39">
        <v>3351440000000</v>
      </c>
      <c r="F25" s="41">
        <f t="shared" si="0"/>
        <v>5.7228088109514124</v>
      </c>
    </row>
    <row r="26" spans="1:7" x14ac:dyDescent="0.25">
      <c r="A26" s="88"/>
      <c r="B26" s="5">
        <v>2023</v>
      </c>
      <c r="C26" s="35">
        <v>36787643717</v>
      </c>
      <c r="D26" s="39">
        <v>430</v>
      </c>
      <c r="E26" s="39">
        <v>3909210000000</v>
      </c>
      <c r="F26" s="41">
        <f t="shared" si="0"/>
        <v>4.0465175312428858</v>
      </c>
    </row>
    <row r="27" spans="1:7" x14ac:dyDescent="0.25">
      <c r="A27" s="86" t="s">
        <v>41</v>
      </c>
      <c r="B27" s="5">
        <v>2019</v>
      </c>
      <c r="C27" s="35">
        <v>8780426500</v>
      </c>
      <c r="D27" s="39">
        <v>7925</v>
      </c>
      <c r="E27" s="39">
        <v>5420250000000</v>
      </c>
      <c r="F27" s="41">
        <f t="shared" si="0"/>
        <v>12.837946591485633</v>
      </c>
    </row>
    <row r="28" spans="1:7" x14ac:dyDescent="0.25">
      <c r="A28" s="87"/>
      <c r="B28" s="5">
        <v>2020</v>
      </c>
      <c r="C28" s="35">
        <v>8780426500</v>
      </c>
      <c r="D28" s="39">
        <v>6850</v>
      </c>
      <c r="E28" s="39">
        <v>7965400000000</v>
      </c>
      <c r="F28" s="41">
        <f t="shared" si="0"/>
        <v>7.5508978237125568</v>
      </c>
    </row>
    <row r="29" spans="1:7" x14ac:dyDescent="0.25">
      <c r="A29" s="87"/>
      <c r="B29" s="5">
        <v>2021</v>
      </c>
      <c r="C29" s="35">
        <v>8780426500</v>
      </c>
      <c r="D29" s="39">
        <v>6325</v>
      </c>
      <c r="E29" s="39">
        <v>8698650000000</v>
      </c>
      <c r="F29" s="41">
        <f t="shared" si="0"/>
        <v>6.3844616822725362</v>
      </c>
    </row>
    <row r="30" spans="1:7" x14ac:dyDescent="0.25">
      <c r="A30" s="87"/>
      <c r="B30" s="5">
        <v>2022</v>
      </c>
      <c r="C30" s="35">
        <v>8780426500</v>
      </c>
      <c r="D30" s="39">
        <v>6725</v>
      </c>
      <c r="E30" s="39">
        <v>9362300000000</v>
      </c>
      <c r="F30" s="41">
        <f t="shared" si="0"/>
        <v>6.3070365415015539</v>
      </c>
    </row>
    <row r="31" spans="1:7" x14ac:dyDescent="0.25">
      <c r="A31" s="88"/>
      <c r="B31" s="5">
        <v>2023</v>
      </c>
      <c r="C31" s="35">
        <v>8780426500</v>
      </c>
      <c r="D31" s="39">
        <v>6450</v>
      </c>
      <c r="E31" s="39">
        <v>10046490000000</v>
      </c>
      <c r="F31" s="41">
        <f t="shared" si="0"/>
        <v>5.6371678989378378</v>
      </c>
    </row>
    <row r="32" spans="1:7" x14ac:dyDescent="0.25">
      <c r="A32" s="86" t="s">
        <v>43</v>
      </c>
      <c r="B32" s="5">
        <v>2019</v>
      </c>
      <c r="C32" s="35">
        <v>1230000000</v>
      </c>
      <c r="D32" s="39">
        <v>940</v>
      </c>
      <c r="E32" s="39">
        <v>4356939760000</v>
      </c>
      <c r="F32" s="41">
        <f t="shared" si="0"/>
        <v>0.26536974658561724</v>
      </c>
    </row>
    <row r="33" spans="1:6" x14ac:dyDescent="0.25">
      <c r="A33" s="87"/>
      <c r="B33" s="5">
        <v>2020</v>
      </c>
      <c r="C33" s="35">
        <v>1500000000</v>
      </c>
      <c r="D33" s="39">
        <v>1355</v>
      </c>
      <c r="E33" s="39">
        <v>4409009640000</v>
      </c>
      <c r="F33" s="41">
        <f t="shared" si="0"/>
        <v>0.46098787844791378</v>
      </c>
    </row>
    <row r="34" spans="1:6" x14ac:dyDescent="0.25">
      <c r="A34" s="87"/>
      <c r="B34" s="5">
        <v>2021</v>
      </c>
      <c r="C34" s="35">
        <v>1500000000</v>
      </c>
      <c r="D34" s="39">
        <v>1185</v>
      </c>
      <c r="E34" s="39">
        <v>5858255280000</v>
      </c>
      <c r="F34" s="41">
        <f t="shared" si="0"/>
        <v>0.30341798283669197</v>
      </c>
    </row>
    <row r="35" spans="1:6" x14ac:dyDescent="0.25">
      <c r="A35" s="87"/>
      <c r="B35" s="5">
        <v>2022</v>
      </c>
      <c r="C35" s="35">
        <v>1500000000</v>
      </c>
      <c r="D35" s="39">
        <v>1430</v>
      </c>
      <c r="E35" s="39">
        <v>7035058190000</v>
      </c>
      <c r="F35" s="41">
        <f t="shared" si="0"/>
        <v>0.30490152917981761</v>
      </c>
    </row>
    <row r="36" spans="1:6" x14ac:dyDescent="0.25">
      <c r="A36" s="88"/>
      <c r="B36" s="5">
        <v>2023</v>
      </c>
      <c r="C36" s="35">
        <v>1500000000</v>
      </c>
      <c r="D36" s="39">
        <v>1155</v>
      </c>
      <c r="E36" s="39">
        <v>6707229580000</v>
      </c>
      <c r="F36" s="41">
        <f t="shared" si="0"/>
        <v>0.25830336942186494</v>
      </c>
    </row>
    <row r="37" spans="1:6" x14ac:dyDescent="0.25">
      <c r="A37" s="86" t="s">
        <v>48</v>
      </c>
      <c r="B37" s="5">
        <v>2019</v>
      </c>
      <c r="C37" s="35">
        <v>2107000000</v>
      </c>
      <c r="D37" s="39">
        <v>15500</v>
      </c>
      <c r="E37" s="39">
        <v>11460070000000</v>
      </c>
      <c r="F37" s="41">
        <f t="shared" si="0"/>
        <v>2.8497644429746067</v>
      </c>
    </row>
    <row r="38" spans="1:6" x14ac:dyDescent="0.25">
      <c r="A38" s="87"/>
      <c r="B38" s="5">
        <v>2020</v>
      </c>
      <c r="C38" s="35">
        <v>2107000000</v>
      </c>
      <c r="D38" s="39">
        <v>9700</v>
      </c>
      <c r="E38" s="39">
        <v>14334060000000</v>
      </c>
      <c r="F38" s="41">
        <f t="shared" si="0"/>
        <v>1.4258277138507862</v>
      </c>
    </row>
    <row r="39" spans="1:6" x14ac:dyDescent="0.25">
      <c r="A39" s="87"/>
      <c r="B39" s="5">
        <v>2021</v>
      </c>
      <c r="C39" s="35">
        <v>2107000000</v>
      </c>
      <c r="D39" s="39">
        <v>7800</v>
      </c>
      <c r="E39" s="39">
        <v>10991570000000</v>
      </c>
      <c r="F39" s="41">
        <f t="shared" si="0"/>
        <v>1.4952004126798992</v>
      </c>
    </row>
    <row r="40" spans="1:6" x14ac:dyDescent="0.25">
      <c r="A40" s="87"/>
      <c r="B40" s="5">
        <v>2022</v>
      </c>
      <c r="C40" s="35">
        <v>2107000000</v>
      </c>
      <c r="D40" s="39">
        <v>8950</v>
      </c>
      <c r="E40" s="39">
        <v>10732750000000</v>
      </c>
      <c r="F40" s="41">
        <f t="shared" si="0"/>
        <v>1.7570194032284363</v>
      </c>
    </row>
    <row r="41" spans="1:6" x14ac:dyDescent="0.25">
      <c r="A41" s="88"/>
      <c r="B41" s="5">
        <v>2023</v>
      </c>
      <c r="C41" s="35">
        <v>2107000000</v>
      </c>
      <c r="D41" s="39">
        <v>7750</v>
      </c>
      <c r="E41" s="39">
        <v>13914550000000</v>
      </c>
      <c r="F41" s="41">
        <f t="shared" si="0"/>
        <v>1.1735377716131674</v>
      </c>
    </row>
    <row r="42" spans="1:6" x14ac:dyDescent="0.25">
      <c r="A42" s="86" t="s">
        <v>50</v>
      </c>
      <c r="B42" s="5">
        <v>2019</v>
      </c>
      <c r="C42" s="35">
        <v>22358699725</v>
      </c>
      <c r="D42" s="39">
        <v>2050</v>
      </c>
      <c r="E42" s="39">
        <v>9911940000000</v>
      </c>
      <c r="F42" s="41">
        <f t="shared" si="0"/>
        <v>4.6242546298958631</v>
      </c>
    </row>
    <row r="43" spans="1:6" x14ac:dyDescent="0.25">
      <c r="A43" s="87"/>
      <c r="B43" s="5">
        <v>2020</v>
      </c>
      <c r="C43" s="35">
        <v>22358699725</v>
      </c>
      <c r="D43" s="39">
        <v>2710</v>
      </c>
      <c r="E43" s="39">
        <v>11271468000000</v>
      </c>
      <c r="F43" s="41">
        <f t="shared" si="0"/>
        <v>5.3757040568939205</v>
      </c>
    </row>
    <row r="44" spans="1:6" x14ac:dyDescent="0.25">
      <c r="A44" s="87"/>
      <c r="B44" s="5">
        <v>2021</v>
      </c>
      <c r="C44" s="35">
        <v>22358699725</v>
      </c>
      <c r="D44" s="39">
        <v>2040</v>
      </c>
      <c r="E44" s="39">
        <v>11360031000000</v>
      </c>
      <c r="F44" s="41">
        <f t="shared" si="0"/>
        <v>4.0151076558681922</v>
      </c>
    </row>
    <row r="45" spans="1:6" x14ac:dyDescent="0.25">
      <c r="A45" s="87"/>
      <c r="B45" s="5">
        <v>2022</v>
      </c>
      <c r="C45" s="35">
        <v>22358699725</v>
      </c>
      <c r="D45" s="39">
        <v>2500</v>
      </c>
      <c r="E45" s="39">
        <v>12834694000000</v>
      </c>
      <c r="F45" s="41">
        <f t="shared" si="0"/>
        <v>4.3551290987147802</v>
      </c>
    </row>
    <row r="46" spans="1:6" x14ac:dyDescent="0.25">
      <c r="A46" s="88"/>
      <c r="B46" s="5">
        <v>2023</v>
      </c>
      <c r="C46" s="35">
        <v>22358699725</v>
      </c>
      <c r="D46" s="39">
        <v>2490</v>
      </c>
      <c r="E46" s="39">
        <v>15282089000000</v>
      </c>
      <c r="F46" s="41">
        <f t="shared" si="0"/>
        <v>3.6430335090477488</v>
      </c>
    </row>
    <row r="47" spans="1:6" x14ac:dyDescent="0.25">
      <c r="A47" s="86" t="s">
        <v>61</v>
      </c>
      <c r="B47" s="5">
        <v>2019</v>
      </c>
      <c r="C47" s="35">
        <v>6106828188</v>
      </c>
      <c r="D47" s="39">
        <v>1300</v>
      </c>
      <c r="E47" s="39">
        <v>30930000000000</v>
      </c>
      <c r="F47" s="41">
        <f t="shared" si="0"/>
        <v>0.25667237776915613</v>
      </c>
    </row>
    <row r="48" spans="1:6" x14ac:dyDescent="0.25">
      <c r="A48" s="87"/>
      <c r="B48" s="5">
        <v>2020</v>
      </c>
      <c r="C48" s="35">
        <v>6106828188</v>
      </c>
      <c r="D48" s="39">
        <v>1360</v>
      </c>
      <c r="E48" s="39">
        <v>32280000000000</v>
      </c>
      <c r="F48" s="41">
        <f t="shared" si="0"/>
        <v>0.25728891994052044</v>
      </c>
    </row>
    <row r="49" spans="1:6" x14ac:dyDescent="0.25">
      <c r="A49" s="87"/>
      <c r="B49" s="5">
        <v>2021</v>
      </c>
      <c r="C49" s="35">
        <v>5913076388</v>
      </c>
      <c r="D49" s="39">
        <v>1360</v>
      </c>
      <c r="E49" s="39">
        <v>28490000000000</v>
      </c>
      <c r="F49" s="41">
        <f t="shared" si="0"/>
        <v>0.2822668967244647</v>
      </c>
    </row>
    <row r="50" spans="1:6" x14ac:dyDescent="0.25">
      <c r="A50" s="87"/>
      <c r="B50" s="5">
        <v>2022</v>
      </c>
      <c r="C50" s="35">
        <v>5703234288</v>
      </c>
      <c r="D50" s="39">
        <v>1320</v>
      </c>
      <c r="E50" s="39">
        <v>26810000000000</v>
      </c>
      <c r="F50" s="41">
        <f t="shared" si="0"/>
        <v>0.28080079299365907</v>
      </c>
    </row>
    <row r="51" spans="1:6" x14ac:dyDescent="0.25">
      <c r="A51" s="88"/>
      <c r="B51" s="5">
        <v>2023</v>
      </c>
      <c r="C51" s="35">
        <v>5703234288</v>
      </c>
      <c r="D51" s="39">
        <v>1150</v>
      </c>
      <c r="E51" s="39">
        <v>23940000000000</v>
      </c>
      <c r="F51" s="41">
        <f t="shared" si="0"/>
        <v>0.27396488852130324</v>
      </c>
    </row>
    <row r="52" spans="1:6" x14ac:dyDescent="0.25">
      <c r="A52" s="86" t="s">
        <v>63</v>
      </c>
      <c r="B52" s="5">
        <v>2019</v>
      </c>
      <c r="C52" s="35">
        <v>1726003217</v>
      </c>
      <c r="D52" s="39">
        <v>410</v>
      </c>
      <c r="E52" s="39">
        <v>1035820381000</v>
      </c>
      <c r="F52" s="41">
        <f t="shared" si="0"/>
        <v>0.68318922078634015</v>
      </c>
    </row>
    <row r="53" spans="1:6" x14ac:dyDescent="0.25">
      <c r="A53" s="87"/>
      <c r="B53" s="5">
        <v>2020</v>
      </c>
      <c r="C53" s="35">
        <v>1726003217</v>
      </c>
      <c r="D53" s="39">
        <v>324</v>
      </c>
      <c r="E53" s="39">
        <v>961981659335</v>
      </c>
      <c r="F53" s="41">
        <f t="shared" si="0"/>
        <v>0.58132609585777539</v>
      </c>
    </row>
    <row r="54" spans="1:6" x14ac:dyDescent="0.25">
      <c r="A54" s="87"/>
      <c r="B54" s="5">
        <v>2021</v>
      </c>
      <c r="C54" s="35">
        <v>1728159929</v>
      </c>
      <c r="D54" s="39">
        <v>360</v>
      </c>
      <c r="E54" s="39">
        <v>992485493010</v>
      </c>
      <c r="F54" s="41">
        <f t="shared" si="0"/>
        <v>0.62684802833055764</v>
      </c>
    </row>
    <row r="55" spans="1:6" x14ac:dyDescent="0.25">
      <c r="A55" s="87"/>
      <c r="B55" s="5">
        <v>2022</v>
      </c>
      <c r="C55" s="35">
        <v>1730103217</v>
      </c>
      <c r="D55" s="39">
        <v>378</v>
      </c>
      <c r="E55" s="39">
        <v>1073965710489</v>
      </c>
      <c r="F55" s="41">
        <f t="shared" si="0"/>
        <v>0.60893845086378884</v>
      </c>
    </row>
    <row r="56" spans="1:6" x14ac:dyDescent="0.25">
      <c r="A56" s="88"/>
      <c r="B56" s="5">
        <v>2023</v>
      </c>
      <c r="C56" s="35">
        <v>1730103217</v>
      </c>
      <c r="D56" s="39">
        <v>314</v>
      </c>
      <c r="E56" s="39">
        <v>1067279217885</v>
      </c>
      <c r="F56" s="41">
        <f t="shared" si="0"/>
        <v>0.5090068287983246</v>
      </c>
    </row>
    <row r="57" spans="1:6" x14ac:dyDescent="0.25">
      <c r="A57" s="86" t="s">
        <v>65</v>
      </c>
      <c r="B57" s="5">
        <v>2019</v>
      </c>
      <c r="C57" s="34">
        <v>690740500</v>
      </c>
      <c r="D57" s="39">
        <v>1610</v>
      </c>
      <c r="E57" s="39">
        <v>380381947966</v>
      </c>
      <c r="F57" s="41">
        <f t="shared" si="0"/>
        <v>2.9236198272463843</v>
      </c>
    </row>
    <row r="58" spans="1:6" x14ac:dyDescent="0.25">
      <c r="A58" s="87"/>
      <c r="B58" s="5">
        <v>2020</v>
      </c>
      <c r="C58" s="34">
        <v>690740500</v>
      </c>
      <c r="D58" s="39">
        <v>1565</v>
      </c>
      <c r="E58" s="39">
        <v>406954570727</v>
      </c>
      <c r="F58" s="41">
        <f t="shared" si="0"/>
        <v>2.6563379803520633</v>
      </c>
    </row>
    <row r="59" spans="1:6" x14ac:dyDescent="0.25">
      <c r="A59" s="87"/>
      <c r="B59" s="5">
        <v>2021</v>
      </c>
      <c r="C59" s="34">
        <v>690740500</v>
      </c>
      <c r="D59" s="39">
        <v>2420</v>
      </c>
      <c r="E59" s="39">
        <v>541837229228</v>
      </c>
      <c r="F59" s="41">
        <f t="shared" si="0"/>
        <v>3.0850445850346135</v>
      </c>
    </row>
    <row r="60" spans="1:6" x14ac:dyDescent="0.25">
      <c r="A60" s="87"/>
      <c r="B60" s="5">
        <v>2022</v>
      </c>
      <c r="C60" s="34">
        <v>690740500</v>
      </c>
      <c r="D60" s="39">
        <v>1950</v>
      </c>
      <c r="E60" s="39">
        <v>590753527421</v>
      </c>
      <c r="F60" s="41">
        <f t="shared" si="0"/>
        <v>2.2800438972920452</v>
      </c>
    </row>
    <row r="61" spans="1:6" x14ac:dyDescent="0.25">
      <c r="A61" s="88"/>
      <c r="B61" s="5">
        <v>2023</v>
      </c>
      <c r="C61" s="34">
        <v>690740500</v>
      </c>
      <c r="D61" s="39">
        <v>282</v>
      </c>
      <c r="E61" s="39">
        <v>816943780892</v>
      </c>
      <c r="F61" s="41">
        <f t="shared" si="0"/>
        <v>0.23843601671992051</v>
      </c>
    </row>
    <row r="62" spans="1:6" x14ac:dyDescent="0.25">
      <c r="A62" s="86" t="s">
        <v>67</v>
      </c>
      <c r="B62" s="5">
        <v>2019</v>
      </c>
      <c r="C62" s="34">
        <v>1310000000</v>
      </c>
      <c r="D62" s="39">
        <v>4500</v>
      </c>
      <c r="E62" s="39">
        <v>2148007000000</v>
      </c>
      <c r="F62" s="41">
        <f t="shared" si="0"/>
        <v>2.7444044642312617</v>
      </c>
    </row>
    <row r="63" spans="1:6" x14ac:dyDescent="0.25">
      <c r="A63" s="87"/>
      <c r="B63" s="5">
        <v>2020</v>
      </c>
      <c r="C63" s="34">
        <v>1310000000</v>
      </c>
      <c r="D63" s="39">
        <v>9500</v>
      </c>
      <c r="E63" s="39">
        <v>2673298199144</v>
      </c>
      <c r="F63" s="41">
        <f t="shared" si="0"/>
        <v>4.6552980898221286</v>
      </c>
    </row>
    <row r="64" spans="1:6" x14ac:dyDescent="0.25">
      <c r="A64" s="87"/>
      <c r="B64" s="5">
        <v>2021</v>
      </c>
      <c r="C64" s="34">
        <v>1310000000</v>
      </c>
      <c r="D64" s="39">
        <v>7550</v>
      </c>
      <c r="E64" s="39">
        <v>3300848622529</v>
      </c>
      <c r="F64" s="41">
        <f t="shared" si="0"/>
        <v>2.9963506755490741</v>
      </c>
    </row>
    <row r="65" spans="1:6" x14ac:dyDescent="0.25">
      <c r="A65" s="87"/>
      <c r="B65" s="5">
        <v>2022</v>
      </c>
      <c r="C65" s="34">
        <v>1310000000</v>
      </c>
      <c r="D65" s="39">
        <v>7650</v>
      </c>
      <c r="E65" s="39">
        <v>3928398773915</v>
      </c>
      <c r="F65" s="41">
        <f t="shared" si="0"/>
        <v>2.5510393869746277</v>
      </c>
    </row>
    <row r="66" spans="1:6" ht="15.75" thickBot="1" x14ac:dyDescent="0.3">
      <c r="A66" s="87"/>
      <c r="B66" s="5">
        <v>2023</v>
      </c>
      <c r="C66" s="34">
        <v>1310000000</v>
      </c>
      <c r="D66" s="39">
        <v>9375</v>
      </c>
      <c r="E66" s="39">
        <v>4847511375575</v>
      </c>
      <c r="F66" s="41">
        <f t="shared" si="0"/>
        <v>2.5335164888691422</v>
      </c>
    </row>
    <row r="67" spans="1:6" x14ac:dyDescent="0.25">
      <c r="A67" s="89" t="s">
        <v>69</v>
      </c>
      <c r="B67" s="32">
        <v>2019</v>
      </c>
      <c r="C67" s="34">
        <v>5342098939</v>
      </c>
      <c r="D67" s="39">
        <v>995</v>
      </c>
      <c r="E67" s="39">
        <v>5362924000000</v>
      </c>
      <c r="F67" s="41">
        <f t="shared" si="0"/>
        <v>0.99113626154407564</v>
      </c>
    </row>
    <row r="68" spans="1:6" x14ac:dyDescent="0.25">
      <c r="A68" s="90"/>
      <c r="B68" s="32">
        <v>2020</v>
      </c>
      <c r="C68" s="34">
        <v>5342098939</v>
      </c>
      <c r="D68" s="39">
        <v>935</v>
      </c>
      <c r="E68" s="39">
        <v>5888856000000</v>
      </c>
      <c r="F68" s="41">
        <f t="shared" ref="F68:F131" si="1">C68*D68/E68</f>
        <v>0.8481889365209474</v>
      </c>
    </row>
    <row r="69" spans="1:6" x14ac:dyDescent="0.25">
      <c r="A69" s="90"/>
      <c r="B69" s="32">
        <v>2021</v>
      </c>
      <c r="C69" s="34">
        <v>5342098939</v>
      </c>
      <c r="D69" s="39">
        <v>795</v>
      </c>
      <c r="E69" s="39">
        <v>6492354000000</v>
      </c>
      <c r="F69" s="41">
        <f t="shared" si="1"/>
        <v>0.65414927413154</v>
      </c>
    </row>
    <row r="70" spans="1:6" x14ac:dyDescent="0.25">
      <c r="A70" s="90"/>
      <c r="B70" s="32">
        <v>2022</v>
      </c>
      <c r="C70" s="34">
        <v>5342098939</v>
      </c>
      <c r="D70" s="39">
        <v>695</v>
      </c>
      <c r="E70" s="39">
        <v>6832234000000</v>
      </c>
      <c r="F70" s="41">
        <f t="shared" si="1"/>
        <v>0.54341797464855568</v>
      </c>
    </row>
    <row r="71" spans="1:6" ht="15.75" thickBot="1" x14ac:dyDescent="0.3">
      <c r="A71" s="91"/>
      <c r="B71" s="32">
        <v>2023</v>
      </c>
      <c r="C71" s="34">
        <v>6025373372</v>
      </c>
      <c r="D71" s="39">
        <v>695</v>
      </c>
      <c r="E71" s="39">
        <v>8202858000000</v>
      </c>
      <c r="F71" s="41">
        <f t="shared" si="1"/>
        <v>0.51050920222439544</v>
      </c>
    </row>
    <row r="72" spans="1:6" x14ac:dyDescent="0.25">
      <c r="A72" s="87" t="s">
        <v>71</v>
      </c>
      <c r="B72" s="5">
        <v>2019</v>
      </c>
      <c r="C72" s="34">
        <v>11553528000</v>
      </c>
      <c r="D72" s="39">
        <v>1680</v>
      </c>
      <c r="E72" s="39">
        <v>5655139000000</v>
      </c>
      <c r="F72" s="41">
        <f t="shared" si="1"/>
        <v>3.4322634757518782</v>
      </c>
    </row>
    <row r="73" spans="1:6" x14ac:dyDescent="0.25">
      <c r="A73" s="87"/>
      <c r="B73" s="5">
        <v>2020</v>
      </c>
      <c r="C73" s="34">
        <v>11048942070</v>
      </c>
      <c r="D73" s="39">
        <v>1600</v>
      </c>
      <c r="E73" s="39">
        <v>4781737000000</v>
      </c>
      <c r="F73" s="41">
        <f t="shared" si="1"/>
        <v>3.6970471843181674</v>
      </c>
    </row>
    <row r="74" spans="1:6" x14ac:dyDescent="0.25">
      <c r="A74" s="87"/>
      <c r="B74" s="5">
        <v>2021</v>
      </c>
      <c r="C74" s="34">
        <v>10398175200</v>
      </c>
      <c r="D74" s="39">
        <v>1570</v>
      </c>
      <c r="E74" s="39">
        <v>5138126000000</v>
      </c>
      <c r="F74" s="41">
        <f t="shared" si="1"/>
        <v>3.1772547158244078</v>
      </c>
    </row>
    <row r="75" spans="1:6" x14ac:dyDescent="0.25">
      <c r="A75" s="87"/>
      <c r="B75" s="5">
        <v>2022</v>
      </c>
      <c r="C75" s="34">
        <v>10398175200</v>
      </c>
      <c r="D75" s="39">
        <v>1475</v>
      </c>
      <c r="E75" s="39">
        <v>5822679000000</v>
      </c>
      <c r="F75" s="41">
        <f t="shared" si="1"/>
        <v>2.6340638767824913</v>
      </c>
    </row>
    <row r="76" spans="1:6" x14ac:dyDescent="0.25">
      <c r="A76" s="88"/>
      <c r="B76" s="5">
        <v>2023</v>
      </c>
      <c r="C76" s="34">
        <v>10398175200</v>
      </c>
      <c r="D76" s="39">
        <v>1475</v>
      </c>
      <c r="E76" s="39">
        <v>6686968000000</v>
      </c>
      <c r="F76" s="41">
        <f t="shared" si="1"/>
        <v>2.2936117564791698</v>
      </c>
    </row>
    <row r="77" spans="1:6" x14ac:dyDescent="0.25">
      <c r="A77" s="86" t="s">
        <v>74</v>
      </c>
      <c r="B77" s="5">
        <v>2019</v>
      </c>
      <c r="C77" s="34">
        <v>1924088000</v>
      </c>
      <c r="D77" s="39">
        <v>53000</v>
      </c>
      <c r="E77" s="39">
        <v>50930758000000</v>
      </c>
      <c r="F77" s="41">
        <f t="shared" si="1"/>
        <v>2.0022608734784586</v>
      </c>
    </row>
    <row r="78" spans="1:6" x14ac:dyDescent="0.25">
      <c r="A78" s="87"/>
      <c r="B78" s="5">
        <v>2020</v>
      </c>
      <c r="C78" s="34">
        <v>1924088000</v>
      </c>
      <c r="D78" s="39">
        <v>41000</v>
      </c>
      <c r="E78" s="39">
        <v>58522468000000</v>
      </c>
      <c r="F78" s="41">
        <f t="shared" si="1"/>
        <v>1.3479883999423947</v>
      </c>
    </row>
    <row r="79" spans="1:6" x14ac:dyDescent="0.25">
      <c r="A79" s="87"/>
      <c r="B79" s="5">
        <v>2021</v>
      </c>
      <c r="C79" s="34">
        <v>1924088000</v>
      </c>
      <c r="D79" s="39">
        <v>30600</v>
      </c>
      <c r="E79" s="39">
        <v>59288274000000</v>
      </c>
      <c r="F79" s="41">
        <f t="shared" si="1"/>
        <v>0.99306471293126197</v>
      </c>
    </row>
    <row r="80" spans="1:6" x14ac:dyDescent="0.25">
      <c r="A80" s="87"/>
      <c r="B80" s="5">
        <v>2022</v>
      </c>
      <c r="C80" s="34">
        <v>1924088000</v>
      </c>
      <c r="D80" s="39">
        <v>18000</v>
      </c>
      <c r="E80" s="39">
        <v>57855966000000</v>
      </c>
      <c r="F80" s="41">
        <f t="shared" si="1"/>
        <v>0.59861733187550614</v>
      </c>
    </row>
    <row r="81" spans="1:6" x14ac:dyDescent="0.25">
      <c r="A81" s="88"/>
      <c r="B81" s="5">
        <v>2023</v>
      </c>
      <c r="C81" s="34">
        <v>1924088000</v>
      </c>
      <c r="D81" s="39">
        <v>20325</v>
      </c>
      <c r="E81" s="39">
        <v>60862843000000</v>
      </c>
      <c r="F81" s="41">
        <f t="shared" si="1"/>
        <v>0.64254455875483829</v>
      </c>
    </row>
    <row r="82" spans="1:6" x14ac:dyDescent="0.25">
      <c r="A82" s="86" t="s">
        <v>76</v>
      </c>
      <c r="B82" s="5">
        <v>2019</v>
      </c>
      <c r="C82" s="34">
        <v>116318076900</v>
      </c>
      <c r="D82" s="39">
        <v>2100</v>
      </c>
      <c r="E82" s="39">
        <v>35679730000000</v>
      </c>
      <c r="F82" s="41">
        <f t="shared" si="1"/>
        <v>6.8461269603217287</v>
      </c>
    </row>
    <row r="83" spans="1:6" x14ac:dyDescent="0.25">
      <c r="A83" s="87"/>
      <c r="B83" s="5">
        <v>2020</v>
      </c>
      <c r="C83" s="34">
        <v>116318076900</v>
      </c>
      <c r="D83" s="39">
        <v>1505</v>
      </c>
      <c r="E83" s="39">
        <v>30241426000000</v>
      </c>
      <c r="F83" s="41">
        <f t="shared" si="1"/>
        <v>5.7887053915546174</v>
      </c>
    </row>
    <row r="84" spans="1:6" x14ac:dyDescent="0.25">
      <c r="A84" s="87"/>
      <c r="B84" s="5">
        <v>2021</v>
      </c>
      <c r="C84" s="34">
        <v>116318076900</v>
      </c>
      <c r="D84" s="39">
        <v>965</v>
      </c>
      <c r="E84" s="39">
        <v>29191406000000</v>
      </c>
      <c r="F84" s="41">
        <f t="shared" si="1"/>
        <v>3.845205133610214</v>
      </c>
    </row>
    <row r="85" spans="1:6" x14ac:dyDescent="0.25">
      <c r="A85" s="87"/>
      <c r="B85" s="5">
        <v>2022</v>
      </c>
      <c r="C85" s="34">
        <v>116318076900</v>
      </c>
      <c r="D85" s="39">
        <v>840</v>
      </c>
      <c r="E85" s="39">
        <v>28170168000000</v>
      </c>
      <c r="F85" s="41">
        <f t="shared" si="1"/>
        <v>3.4684629710408541</v>
      </c>
    </row>
    <row r="86" spans="1:6" x14ac:dyDescent="0.25">
      <c r="A86" s="88"/>
      <c r="B86" s="5">
        <v>2023</v>
      </c>
      <c r="C86" s="34">
        <v>116318076900</v>
      </c>
      <c r="D86" s="39">
        <v>895</v>
      </c>
      <c r="E86" s="39">
        <v>29869853000000</v>
      </c>
      <c r="F86" s="41">
        <f t="shared" si="1"/>
        <v>3.4852759009393184</v>
      </c>
    </row>
    <row r="87" spans="1:6" x14ac:dyDescent="0.25">
      <c r="A87" s="86" t="s">
        <v>82</v>
      </c>
      <c r="B87" s="5">
        <v>2019</v>
      </c>
      <c r="C87" s="34">
        <v>2099873760</v>
      </c>
      <c r="D87" s="39">
        <v>168</v>
      </c>
      <c r="E87" s="39">
        <v>10331706000000</v>
      </c>
      <c r="F87" s="41">
        <f t="shared" si="1"/>
        <v>3.4145260393588436E-2</v>
      </c>
    </row>
    <row r="88" spans="1:6" x14ac:dyDescent="0.25">
      <c r="A88" s="87"/>
      <c r="B88" s="5">
        <v>2020</v>
      </c>
      <c r="C88" s="34">
        <v>2099873760</v>
      </c>
      <c r="D88" s="39">
        <v>540</v>
      </c>
      <c r="E88" s="39">
        <v>11858518000000</v>
      </c>
      <c r="F88" s="41">
        <f t="shared" si="1"/>
        <v>9.5621715158673279E-2</v>
      </c>
    </row>
    <row r="89" spans="1:6" x14ac:dyDescent="0.25">
      <c r="A89" s="87"/>
      <c r="B89" s="5">
        <v>2021</v>
      </c>
      <c r="C89" s="34">
        <v>2099873760</v>
      </c>
      <c r="D89" s="39">
        <v>428</v>
      </c>
      <c r="E89" s="39">
        <v>13183852000000</v>
      </c>
      <c r="F89" s="41">
        <f t="shared" si="1"/>
        <v>6.8170210745691018E-2</v>
      </c>
    </row>
    <row r="90" spans="1:6" x14ac:dyDescent="0.25">
      <c r="A90" s="87"/>
      <c r="B90" s="5">
        <v>2022</v>
      </c>
      <c r="C90" s="34">
        <v>2099873760</v>
      </c>
      <c r="D90" s="39">
        <v>630</v>
      </c>
      <c r="E90" s="39">
        <v>15009755000000</v>
      </c>
      <c r="F90" s="41">
        <f t="shared" si="1"/>
        <v>8.8137379244364752E-2</v>
      </c>
    </row>
    <row r="91" spans="1:6" x14ac:dyDescent="0.25">
      <c r="A91" s="88"/>
      <c r="B91" s="5">
        <v>2023</v>
      </c>
      <c r="C91" s="34">
        <v>2099873760</v>
      </c>
      <c r="D91" s="39">
        <v>1775</v>
      </c>
      <c r="E91" s="39">
        <v>18473223000000</v>
      </c>
      <c r="F91" s="41">
        <f t="shared" si="1"/>
        <v>0.20176641206572346</v>
      </c>
    </row>
    <row r="92" spans="1:6" x14ac:dyDescent="0.25">
      <c r="A92" s="86" t="s">
        <v>85</v>
      </c>
      <c r="B92" s="5">
        <v>2019</v>
      </c>
      <c r="C92" s="34">
        <v>6306250000</v>
      </c>
      <c r="D92" s="39">
        <v>2250</v>
      </c>
      <c r="E92" s="39">
        <v>1306078988000</v>
      </c>
      <c r="F92" s="41">
        <f t="shared" si="1"/>
        <v>10.863862469549201</v>
      </c>
    </row>
    <row r="93" spans="1:6" x14ac:dyDescent="0.25">
      <c r="A93" s="87"/>
      <c r="B93" s="5">
        <v>2020</v>
      </c>
      <c r="C93" s="34">
        <v>6306250000</v>
      </c>
      <c r="D93" s="39">
        <v>2420</v>
      </c>
      <c r="E93" s="39">
        <v>1326287143000</v>
      </c>
      <c r="F93" s="41">
        <f t="shared" si="1"/>
        <v>11.50665229663619</v>
      </c>
    </row>
    <row r="94" spans="1:6" x14ac:dyDescent="0.25">
      <c r="A94" s="87"/>
      <c r="B94" s="5">
        <v>2021</v>
      </c>
      <c r="C94" s="34">
        <v>6343750000</v>
      </c>
      <c r="D94" s="39">
        <v>2750</v>
      </c>
      <c r="E94" s="39">
        <v>1380798261000</v>
      </c>
      <c r="F94" s="41">
        <f t="shared" si="1"/>
        <v>12.634222531078347</v>
      </c>
    </row>
    <row r="95" spans="1:6" x14ac:dyDescent="0.25">
      <c r="A95" s="87"/>
      <c r="B95" s="5">
        <v>2022</v>
      </c>
      <c r="C95" s="34">
        <v>6343293542</v>
      </c>
      <c r="D95" s="39">
        <v>2370</v>
      </c>
      <c r="E95" s="39">
        <v>1403620581000</v>
      </c>
      <c r="F95" s="41">
        <f t="shared" si="1"/>
        <v>10.710590809255169</v>
      </c>
    </row>
    <row r="96" spans="1:6" x14ac:dyDescent="0.25">
      <c r="A96" s="88"/>
      <c r="B96" s="5">
        <v>2023</v>
      </c>
      <c r="C96" s="34">
        <v>6388303350</v>
      </c>
      <c r="D96" s="39">
        <v>1665</v>
      </c>
      <c r="E96" s="39">
        <v>1404432093000</v>
      </c>
      <c r="F96" s="41">
        <f t="shared" si="1"/>
        <v>7.573541740298297</v>
      </c>
    </row>
    <row r="97" spans="1:6" x14ac:dyDescent="0.25">
      <c r="A97" s="86" t="s">
        <v>91</v>
      </c>
      <c r="B97" s="5">
        <v>2019</v>
      </c>
      <c r="C97" s="34">
        <v>4605262400</v>
      </c>
      <c r="D97" s="39">
        <v>1620</v>
      </c>
      <c r="E97" s="39">
        <v>16705582000000</v>
      </c>
      <c r="F97" s="41">
        <f t="shared" si="1"/>
        <v>0.44658875626123051</v>
      </c>
    </row>
    <row r="98" spans="1:6" x14ac:dyDescent="0.25">
      <c r="A98" s="87"/>
      <c r="B98" s="5">
        <v>2020</v>
      </c>
      <c r="C98" s="34">
        <v>4605262400</v>
      </c>
      <c r="D98" s="39">
        <v>1480</v>
      </c>
      <c r="E98" s="39">
        <v>18276082000000</v>
      </c>
      <c r="F98" s="41">
        <f t="shared" si="1"/>
        <v>0.37293487477239379</v>
      </c>
    </row>
    <row r="99" spans="1:6" x14ac:dyDescent="0.25">
      <c r="A99" s="87"/>
      <c r="B99" s="5">
        <v>2021</v>
      </c>
      <c r="C99" s="34">
        <v>4605262400</v>
      </c>
      <c r="D99" s="39">
        <v>1615</v>
      </c>
      <c r="E99" s="39">
        <v>21265878000000</v>
      </c>
      <c r="F99" s="41">
        <f t="shared" si="1"/>
        <v>0.34973861770485093</v>
      </c>
    </row>
    <row r="100" spans="1:6" x14ac:dyDescent="0.25">
      <c r="A100" s="87"/>
      <c r="B100" s="5">
        <v>2022</v>
      </c>
      <c r="C100" s="34">
        <v>4605262400</v>
      </c>
      <c r="D100" s="39">
        <v>2090</v>
      </c>
      <c r="E100" s="39">
        <v>22097328000000</v>
      </c>
      <c r="F100" s="41">
        <f t="shared" si="1"/>
        <v>0.43557295325480078</v>
      </c>
    </row>
    <row r="101" spans="1:6" x14ac:dyDescent="0.25">
      <c r="A101" s="88"/>
      <c r="B101" s="5">
        <v>2023</v>
      </c>
      <c r="C101" s="34">
        <v>4605262400</v>
      </c>
      <c r="D101" s="39">
        <v>1610</v>
      </c>
      <c r="E101" s="39">
        <v>23120022000000</v>
      </c>
      <c r="F101" s="41">
        <f t="shared" si="1"/>
        <v>0.32069487061906776</v>
      </c>
    </row>
    <row r="102" spans="1:6" x14ac:dyDescent="0.25">
      <c r="A102" s="86" t="s">
        <v>93</v>
      </c>
      <c r="B102" s="5">
        <v>2019</v>
      </c>
      <c r="C102" s="34">
        <v>7630000000</v>
      </c>
      <c r="D102" s="39">
        <v>2850</v>
      </c>
      <c r="E102" s="39">
        <v>17914000000</v>
      </c>
      <c r="F102" s="41">
        <f t="shared" si="1"/>
        <v>1213.8829965390198</v>
      </c>
    </row>
    <row r="103" spans="1:6" x14ac:dyDescent="0.25">
      <c r="A103" s="87"/>
      <c r="B103" s="5">
        <v>2020</v>
      </c>
      <c r="C103" s="34">
        <v>38150000000</v>
      </c>
      <c r="D103" s="39">
        <v>3280</v>
      </c>
      <c r="E103" s="39">
        <v>17017000000</v>
      </c>
      <c r="F103" s="41">
        <f t="shared" si="1"/>
        <v>7353.3525298231179</v>
      </c>
    </row>
    <row r="104" spans="1:6" x14ac:dyDescent="0.25">
      <c r="A104" s="87"/>
      <c r="B104" s="5">
        <v>2021</v>
      </c>
      <c r="C104" s="34">
        <v>38150000000</v>
      </c>
      <c r="D104" s="39">
        <v>3690</v>
      </c>
      <c r="E104" s="39">
        <v>21416000000</v>
      </c>
      <c r="F104" s="41">
        <f t="shared" si="1"/>
        <v>6573.2863279790809</v>
      </c>
    </row>
    <row r="105" spans="1:6" x14ac:dyDescent="0.25">
      <c r="A105" s="87"/>
      <c r="B105" s="5">
        <v>2022</v>
      </c>
      <c r="C105" s="34">
        <v>38150000000</v>
      </c>
      <c r="D105" s="39">
        <v>4750</v>
      </c>
      <c r="E105" s="39">
        <v>26005000000</v>
      </c>
      <c r="F105" s="41">
        <f t="shared" si="1"/>
        <v>6968.3714670255722</v>
      </c>
    </row>
    <row r="106" spans="1:6" x14ac:dyDescent="0.25">
      <c r="A106" s="88"/>
      <c r="B106" s="5">
        <v>2023</v>
      </c>
      <c r="C106" s="34">
        <v>38150000000</v>
      </c>
      <c r="D106" s="39">
        <v>4180</v>
      </c>
      <c r="E106" s="39">
        <v>26754000000</v>
      </c>
      <c r="F106" s="41">
        <f t="shared" si="1"/>
        <v>5960.491889063318</v>
      </c>
    </row>
    <row r="107" spans="1:6" x14ac:dyDescent="0.25">
      <c r="A107" s="86" t="s">
        <v>95</v>
      </c>
      <c r="B107" s="5">
        <v>2019</v>
      </c>
      <c r="C107" s="34">
        <v>118755400</v>
      </c>
      <c r="D107" s="39">
        <v>1075</v>
      </c>
      <c r="E107" s="39">
        <v>82161000000</v>
      </c>
      <c r="F107" s="41">
        <f t="shared" si="1"/>
        <v>1.5538035686031084</v>
      </c>
    </row>
    <row r="108" spans="1:6" x14ac:dyDescent="0.25">
      <c r="A108" s="87"/>
      <c r="B108" s="5">
        <v>2020</v>
      </c>
      <c r="C108" s="34">
        <v>1120000000</v>
      </c>
      <c r="D108" s="39">
        <v>1695</v>
      </c>
      <c r="E108" s="39">
        <v>74091000000</v>
      </c>
      <c r="F108" s="41">
        <f t="shared" si="1"/>
        <v>25.622545248410738</v>
      </c>
    </row>
    <row r="109" spans="1:6" x14ac:dyDescent="0.25">
      <c r="A109" s="87"/>
      <c r="B109" s="5">
        <v>2021</v>
      </c>
      <c r="C109" s="34">
        <v>1120000000</v>
      </c>
      <c r="D109" s="39">
        <v>1105</v>
      </c>
      <c r="E109" s="39">
        <v>74098000000</v>
      </c>
      <c r="F109" s="41">
        <f t="shared" si="1"/>
        <v>16.702205187724363</v>
      </c>
    </row>
    <row r="110" spans="1:6" x14ac:dyDescent="0.25">
      <c r="A110" s="87"/>
      <c r="B110" s="5">
        <v>2022</v>
      </c>
      <c r="C110" s="34">
        <v>1120000000</v>
      </c>
      <c r="D110" s="39">
        <v>685</v>
      </c>
      <c r="E110" s="39">
        <v>77182000000</v>
      </c>
      <c r="F110" s="41">
        <f t="shared" si="1"/>
        <v>9.940141483765645</v>
      </c>
    </row>
    <row r="111" spans="1:6" x14ac:dyDescent="0.25">
      <c r="A111" s="88"/>
      <c r="B111" s="5">
        <v>2023</v>
      </c>
      <c r="C111" s="34">
        <v>1120000000</v>
      </c>
      <c r="D111" s="39">
        <v>640</v>
      </c>
      <c r="E111" s="39">
        <v>77033000000</v>
      </c>
      <c r="F111" s="41">
        <f t="shared" si="1"/>
        <v>9.3051030078018506</v>
      </c>
    </row>
    <row r="112" spans="1:6" x14ac:dyDescent="0.25">
      <c r="A112" s="86" t="s">
        <v>101</v>
      </c>
      <c r="B112" s="5">
        <v>2019</v>
      </c>
      <c r="C112" s="34">
        <v>46875122110</v>
      </c>
      <c r="D112" s="39">
        <v>1275</v>
      </c>
      <c r="E112" s="39">
        <v>3064707000000</v>
      </c>
      <c r="F112" s="41">
        <f t="shared" si="1"/>
        <v>19.501303286170586</v>
      </c>
    </row>
    <row r="113" spans="1:6" x14ac:dyDescent="0.25">
      <c r="A113" s="87"/>
      <c r="B113" s="5">
        <v>2020</v>
      </c>
      <c r="C113" s="34">
        <v>46872947110</v>
      </c>
      <c r="D113" s="39">
        <v>805</v>
      </c>
      <c r="E113" s="39">
        <v>3221740000000</v>
      </c>
      <c r="F113" s="41">
        <f t="shared" si="1"/>
        <v>11.711907982503243</v>
      </c>
    </row>
    <row r="114" spans="1:6" x14ac:dyDescent="0.25">
      <c r="A114" s="87"/>
      <c r="B114" s="5">
        <v>2021</v>
      </c>
      <c r="C114" s="34">
        <v>46872947110</v>
      </c>
      <c r="D114" s="39">
        <v>865</v>
      </c>
      <c r="E114" s="39">
        <v>3471185000000</v>
      </c>
      <c r="F114" s="41">
        <f t="shared" si="1"/>
        <v>11.680477776364556</v>
      </c>
    </row>
    <row r="115" spans="1:6" x14ac:dyDescent="0.25">
      <c r="A115" s="87"/>
      <c r="B115" s="5">
        <v>2022</v>
      </c>
      <c r="C115" s="34">
        <v>46762947110</v>
      </c>
      <c r="D115" s="39">
        <v>755</v>
      </c>
      <c r="E115" s="39">
        <v>3505475000000</v>
      </c>
      <c r="F115" s="41">
        <f t="shared" si="1"/>
        <v>10.071680747416542</v>
      </c>
    </row>
    <row r="116" spans="1:6" x14ac:dyDescent="0.25">
      <c r="A116" s="88"/>
      <c r="B116" s="5">
        <v>2023</v>
      </c>
      <c r="C116" s="34">
        <v>46255641410</v>
      </c>
      <c r="D116" s="39">
        <v>525</v>
      </c>
      <c r="E116" s="39">
        <v>3385941000000</v>
      </c>
      <c r="F116" s="41">
        <f t="shared" si="1"/>
        <v>7.1720717343420928</v>
      </c>
    </row>
    <row r="117" spans="1:6" x14ac:dyDescent="0.25">
      <c r="A117" s="86" t="s">
        <v>103</v>
      </c>
      <c r="B117" s="5">
        <v>2019</v>
      </c>
      <c r="C117" s="33">
        <v>448000000</v>
      </c>
      <c r="D117" s="39">
        <v>1395</v>
      </c>
      <c r="E117" s="39">
        <v>5791036000000</v>
      </c>
      <c r="F117" s="41">
        <f t="shared" si="1"/>
        <v>0.10791851406207802</v>
      </c>
    </row>
    <row r="118" spans="1:6" x14ac:dyDescent="0.25">
      <c r="A118" s="87"/>
      <c r="B118" s="5">
        <v>2020</v>
      </c>
      <c r="C118" s="33">
        <v>448000000</v>
      </c>
      <c r="D118" s="39">
        <v>1400</v>
      </c>
      <c r="E118" s="39">
        <v>6377236000000</v>
      </c>
      <c r="F118" s="41">
        <f t="shared" si="1"/>
        <v>9.8349818008930515E-2</v>
      </c>
    </row>
    <row r="119" spans="1:6" x14ac:dyDescent="0.25">
      <c r="A119" s="87"/>
      <c r="B119" s="5">
        <v>2021</v>
      </c>
      <c r="C119" s="33">
        <v>448000000</v>
      </c>
      <c r="D119" s="39">
        <v>1500</v>
      </c>
      <c r="E119" s="39">
        <v>6875304000000</v>
      </c>
      <c r="F119" s="41">
        <f t="shared" si="1"/>
        <v>9.7741132610281667E-2</v>
      </c>
    </row>
    <row r="120" spans="1:6" x14ac:dyDescent="0.25">
      <c r="A120" s="87"/>
      <c r="B120" s="5">
        <v>2022</v>
      </c>
      <c r="C120" s="34">
        <v>434777878</v>
      </c>
      <c r="D120" s="39">
        <v>1410</v>
      </c>
      <c r="E120" s="39">
        <v>7550757000000</v>
      </c>
      <c r="F120" s="41">
        <f t="shared" si="1"/>
        <v>8.118878782352551E-2</v>
      </c>
    </row>
    <row r="121" spans="1:6" x14ac:dyDescent="0.25">
      <c r="A121" s="88"/>
      <c r="B121" s="5">
        <v>2023</v>
      </c>
      <c r="C121" s="34">
        <v>434777678</v>
      </c>
      <c r="D121" s="39">
        <v>1835</v>
      </c>
      <c r="E121" s="39">
        <v>8065637000000</v>
      </c>
      <c r="F121" s="41">
        <f t="shared" si="1"/>
        <v>9.8915564775602968E-2</v>
      </c>
    </row>
    <row r="122" spans="1:6" x14ac:dyDescent="0.25">
      <c r="A122" s="83" t="s">
        <v>117</v>
      </c>
      <c r="B122" s="5">
        <v>2019</v>
      </c>
      <c r="C122" s="34">
        <v>840000000</v>
      </c>
      <c r="D122" s="39">
        <v>42000</v>
      </c>
      <c r="E122" s="39">
        <v>5281862000000</v>
      </c>
      <c r="F122" s="41">
        <f t="shared" si="1"/>
        <v>6.67946265919102</v>
      </c>
    </row>
    <row r="123" spans="1:6" x14ac:dyDescent="0.25">
      <c r="A123" s="84"/>
      <c r="B123" s="5">
        <v>2020</v>
      </c>
      <c r="C123" s="34">
        <v>840000000</v>
      </c>
      <c r="D123" s="39">
        <v>7350</v>
      </c>
      <c r="E123" s="39">
        <v>4937368000000</v>
      </c>
      <c r="F123" s="41">
        <f t="shared" si="1"/>
        <v>1.2504638098679297</v>
      </c>
    </row>
    <row r="124" spans="1:6" x14ac:dyDescent="0.25">
      <c r="A124" s="84"/>
      <c r="B124" s="5">
        <v>2021</v>
      </c>
      <c r="C124" s="34">
        <v>840000000</v>
      </c>
      <c r="D124" s="39">
        <v>4110</v>
      </c>
      <c r="E124" s="39">
        <v>4321269000000</v>
      </c>
      <c r="F124" s="41">
        <f t="shared" si="1"/>
        <v>0.79893198039742497</v>
      </c>
    </row>
    <row r="125" spans="1:6" x14ac:dyDescent="0.25">
      <c r="A125" s="84"/>
      <c r="B125" s="5">
        <v>2022</v>
      </c>
      <c r="C125" s="34">
        <v>840000000</v>
      </c>
      <c r="D125" s="39">
        <v>4700</v>
      </c>
      <c r="E125" s="39">
        <v>3997256000000</v>
      </c>
      <c r="F125" s="41">
        <f t="shared" si="1"/>
        <v>0.98767754679710285</v>
      </c>
    </row>
    <row r="126" spans="1:6" x14ac:dyDescent="0.25">
      <c r="A126" s="85"/>
      <c r="B126" s="5">
        <v>2023</v>
      </c>
      <c r="C126" s="34">
        <v>840000000</v>
      </c>
      <c r="D126" s="39">
        <v>3530</v>
      </c>
      <c r="E126" s="39">
        <v>3381238000000</v>
      </c>
      <c r="F126" s="41">
        <f t="shared" si="1"/>
        <v>0.87695690158456752</v>
      </c>
    </row>
    <row r="127" spans="1:6" x14ac:dyDescent="0.25">
      <c r="A127" s="83" t="s">
        <v>126</v>
      </c>
      <c r="B127" s="5">
        <v>2019</v>
      </c>
      <c r="C127" s="34">
        <v>29768721800</v>
      </c>
      <c r="D127" s="39">
        <v>685</v>
      </c>
      <c r="E127" s="39">
        <v>2700948590874</v>
      </c>
      <c r="F127" s="41">
        <f t="shared" si="1"/>
        <v>7.5497825104481127</v>
      </c>
    </row>
    <row r="128" spans="1:6" x14ac:dyDescent="0.25">
      <c r="A128" s="84"/>
      <c r="B128" s="5">
        <v>2020</v>
      </c>
      <c r="C128" s="34">
        <v>29768721800</v>
      </c>
      <c r="D128" s="39">
        <v>560</v>
      </c>
      <c r="E128" s="39">
        <v>3029837381689</v>
      </c>
      <c r="F128" s="41">
        <f t="shared" si="1"/>
        <v>5.5021052643779003</v>
      </c>
    </row>
    <row r="129" spans="1:6" x14ac:dyDescent="0.25">
      <c r="A129" s="84"/>
      <c r="B129" s="5">
        <v>2021</v>
      </c>
      <c r="C129" s="34">
        <v>29825671066</v>
      </c>
      <c r="D129" s="39">
        <v>810</v>
      </c>
      <c r="E129" s="39">
        <v>3642537753968</v>
      </c>
      <c r="F129" s="41">
        <f t="shared" si="1"/>
        <v>6.632407182915979</v>
      </c>
    </row>
    <row r="130" spans="1:6" x14ac:dyDescent="0.25">
      <c r="A130" s="84"/>
      <c r="B130" s="5">
        <v>2022</v>
      </c>
      <c r="C130" s="34">
        <v>29825671066</v>
      </c>
      <c r="D130" s="39">
        <v>362</v>
      </c>
      <c r="E130" s="39">
        <v>3760607401264</v>
      </c>
      <c r="F130" s="41">
        <f t="shared" si="1"/>
        <v>2.8710502782776506</v>
      </c>
    </row>
    <row r="131" spans="1:6" x14ac:dyDescent="0.25">
      <c r="A131" s="85"/>
      <c r="B131" s="5">
        <v>2023</v>
      </c>
      <c r="C131" s="34">
        <v>29825671066</v>
      </c>
      <c r="D131" s="39">
        <v>288</v>
      </c>
      <c r="E131" s="39">
        <v>4311860566769</v>
      </c>
      <c r="F131" s="41">
        <f t="shared" si="1"/>
        <v>1.9921315019341121</v>
      </c>
    </row>
    <row r="132" spans="1:6" x14ac:dyDescent="0.25">
      <c r="A132" s="86" t="s">
        <v>128</v>
      </c>
      <c r="B132" s="5">
        <v>2019</v>
      </c>
      <c r="C132" s="34">
        <v>4500000000</v>
      </c>
      <c r="D132" s="39">
        <v>200</v>
      </c>
      <c r="E132" s="39">
        <v>1211247000000</v>
      </c>
      <c r="F132" s="41">
        <f t="shared" ref="F132:F136" si="2">C132*D132/E132</f>
        <v>0.74303589606413889</v>
      </c>
    </row>
    <row r="133" spans="1:6" x14ac:dyDescent="0.25">
      <c r="A133" s="87"/>
      <c r="B133" s="5">
        <v>2020</v>
      </c>
      <c r="C133" s="34">
        <v>4500000000</v>
      </c>
      <c r="D133" s="39">
        <v>244</v>
      </c>
      <c r="E133" s="39">
        <v>1356947000000</v>
      </c>
      <c r="F133" s="41">
        <f t="shared" si="2"/>
        <v>0.80916940750080879</v>
      </c>
    </row>
    <row r="134" spans="1:6" x14ac:dyDescent="0.25">
      <c r="A134" s="87"/>
      <c r="B134" s="5">
        <v>2021</v>
      </c>
      <c r="C134" s="34">
        <v>4500000000</v>
      </c>
      <c r="D134" s="39">
        <v>212</v>
      </c>
      <c r="E134" s="39">
        <v>1515552000000</v>
      </c>
      <c r="F134" s="41">
        <f t="shared" si="2"/>
        <v>0.62947361753341358</v>
      </c>
    </row>
    <row r="135" spans="1:6" x14ac:dyDescent="0.25">
      <c r="A135" s="87"/>
      <c r="B135" s="5">
        <v>2022</v>
      </c>
      <c r="C135" s="34">
        <v>4500000000</v>
      </c>
      <c r="D135" s="39">
        <v>202</v>
      </c>
      <c r="E135" s="39">
        <v>1722573000000</v>
      </c>
      <c r="F135" s="41">
        <f t="shared" si="2"/>
        <v>0.52769897124824316</v>
      </c>
    </row>
    <row r="136" spans="1:6" x14ac:dyDescent="0.25">
      <c r="A136" s="88"/>
      <c r="B136" s="5">
        <v>2023</v>
      </c>
      <c r="C136" s="34">
        <v>4500000000</v>
      </c>
      <c r="D136" s="39">
        <v>348</v>
      </c>
      <c r="E136" s="39">
        <v>1972586000000</v>
      </c>
      <c r="F136" s="41">
        <f t="shared" si="2"/>
        <v>0.79388173696862896</v>
      </c>
    </row>
  </sheetData>
  <mergeCells count="27">
    <mergeCell ref="A27:A31"/>
    <mergeCell ref="A2:A6"/>
    <mergeCell ref="A7:A11"/>
    <mergeCell ref="A12:A16"/>
    <mergeCell ref="A17:A21"/>
    <mergeCell ref="A22:A26"/>
    <mergeCell ref="A87:A91"/>
    <mergeCell ref="A32:A36"/>
    <mergeCell ref="A37:A41"/>
    <mergeCell ref="A42:A46"/>
    <mergeCell ref="A47:A51"/>
    <mergeCell ref="A52:A56"/>
    <mergeCell ref="A57:A61"/>
    <mergeCell ref="A62:A66"/>
    <mergeCell ref="A67:A71"/>
    <mergeCell ref="A72:A76"/>
    <mergeCell ref="A77:A81"/>
    <mergeCell ref="A82:A86"/>
    <mergeCell ref="A122:A126"/>
    <mergeCell ref="A127:A131"/>
    <mergeCell ref="A132:A136"/>
    <mergeCell ref="A92:A96"/>
    <mergeCell ref="A97:A101"/>
    <mergeCell ref="A102:A106"/>
    <mergeCell ref="A107:A111"/>
    <mergeCell ref="A112:A116"/>
    <mergeCell ref="A117:A1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5A624-AB4A-47EA-A506-5A3942A9E339}">
  <dimension ref="A1:E136"/>
  <sheetViews>
    <sheetView workbookViewId="0">
      <selection activeCell="G20" sqref="G20"/>
    </sheetView>
  </sheetViews>
  <sheetFormatPr defaultRowHeight="15" x14ac:dyDescent="0.25"/>
  <cols>
    <col min="1" max="1" width="17.85546875" bestFit="1" customWidth="1"/>
    <col min="2" max="2" width="6.85546875" bestFit="1" customWidth="1"/>
    <col min="3" max="3" width="6" bestFit="1" customWidth="1"/>
    <col min="4" max="4" width="28.85546875" style="1" bestFit="1" customWidth="1"/>
    <col min="5" max="5" width="15.28515625" style="1" bestFit="1" customWidth="1"/>
  </cols>
  <sheetData>
    <row r="1" spans="1:5" x14ac:dyDescent="0.25">
      <c r="A1" s="45" t="s">
        <v>3</v>
      </c>
      <c r="B1" s="46" t="s">
        <v>133</v>
      </c>
      <c r="C1" s="48" t="s">
        <v>141</v>
      </c>
      <c r="D1" s="48" t="s">
        <v>142</v>
      </c>
      <c r="E1" s="48" t="s">
        <v>143</v>
      </c>
    </row>
    <row r="2" spans="1:5" x14ac:dyDescent="0.25">
      <c r="A2" s="92" t="s">
        <v>5</v>
      </c>
      <c r="B2" s="47">
        <v>2019</v>
      </c>
      <c r="C2" s="49">
        <v>59</v>
      </c>
      <c r="D2" s="10" t="s">
        <v>144</v>
      </c>
      <c r="E2" s="10">
        <v>1</v>
      </c>
    </row>
    <row r="3" spans="1:5" x14ac:dyDescent="0.25">
      <c r="A3" s="93"/>
      <c r="B3" s="47">
        <v>2020</v>
      </c>
      <c r="C3" s="49">
        <v>60</v>
      </c>
      <c r="D3" s="10" t="s">
        <v>144</v>
      </c>
      <c r="E3" s="10">
        <v>1</v>
      </c>
    </row>
    <row r="4" spans="1:5" x14ac:dyDescent="0.25">
      <c r="A4" s="93"/>
      <c r="B4" s="47">
        <v>2021</v>
      </c>
      <c r="C4" s="49">
        <v>61</v>
      </c>
      <c r="D4" s="10" t="s">
        <v>144</v>
      </c>
      <c r="E4" s="10">
        <v>1</v>
      </c>
    </row>
    <row r="5" spans="1:5" x14ac:dyDescent="0.25">
      <c r="A5" s="93"/>
      <c r="B5" s="47">
        <v>2022</v>
      </c>
      <c r="C5" s="49">
        <v>62</v>
      </c>
      <c r="D5" s="10" t="s">
        <v>144</v>
      </c>
      <c r="E5" s="10">
        <v>1</v>
      </c>
    </row>
    <row r="6" spans="1:5" x14ac:dyDescent="0.25">
      <c r="A6" s="94"/>
      <c r="B6" s="47">
        <v>2023</v>
      </c>
      <c r="C6" s="49">
        <v>63</v>
      </c>
      <c r="D6" s="10" t="s">
        <v>144</v>
      </c>
      <c r="E6" s="10">
        <v>1</v>
      </c>
    </row>
    <row r="7" spans="1:5" x14ac:dyDescent="0.25">
      <c r="A7" s="92" t="s">
        <v>21</v>
      </c>
      <c r="B7" s="47">
        <v>2019</v>
      </c>
      <c r="C7" s="49">
        <v>54</v>
      </c>
      <c r="D7" s="10" t="s">
        <v>145</v>
      </c>
      <c r="E7" s="10">
        <v>0</v>
      </c>
    </row>
    <row r="8" spans="1:5" x14ac:dyDescent="0.25">
      <c r="A8" s="93"/>
      <c r="B8" s="47">
        <v>2020</v>
      </c>
      <c r="C8" s="49">
        <v>55</v>
      </c>
      <c r="D8" s="10" t="s">
        <v>144</v>
      </c>
      <c r="E8" s="10">
        <v>1</v>
      </c>
    </row>
    <row r="9" spans="1:5" x14ac:dyDescent="0.25">
      <c r="A9" s="93"/>
      <c r="B9" s="47">
        <v>2021</v>
      </c>
      <c r="C9" s="49">
        <v>56</v>
      </c>
      <c r="D9" s="10" t="s">
        <v>144</v>
      </c>
      <c r="E9" s="10">
        <v>1</v>
      </c>
    </row>
    <row r="10" spans="1:5" x14ac:dyDescent="0.25">
      <c r="A10" s="93"/>
      <c r="B10" s="47">
        <v>2022</v>
      </c>
      <c r="C10" s="49">
        <v>57</v>
      </c>
      <c r="D10" s="10" t="s">
        <v>144</v>
      </c>
      <c r="E10" s="10">
        <v>1</v>
      </c>
    </row>
    <row r="11" spans="1:5" x14ac:dyDescent="0.25">
      <c r="A11" s="94"/>
      <c r="B11" s="47">
        <v>2023</v>
      </c>
      <c r="C11" s="49">
        <v>58</v>
      </c>
      <c r="D11" s="10" t="s">
        <v>144</v>
      </c>
      <c r="E11" s="10">
        <v>1</v>
      </c>
    </row>
    <row r="12" spans="1:5" x14ac:dyDescent="0.25">
      <c r="A12" s="92" t="s">
        <v>25</v>
      </c>
      <c r="B12" s="47">
        <v>2019</v>
      </c>
      <c r="C12" s="49">
        <v>37</v>
      </c>
      <c r="D12" s="10" t="s">
        <v>145</v>
      </c>
      <c r="E12" s="10">
        <v>0</v>
      </c>
    </row>
    <row r="13" spans="1:5" x14ac:dyDescent="0.25">
      <c r="A13" s="93"/>
      <c r="B13" s="47">
        <v>2020</v>
      </c>
      <c r="C13" s="49">
        <v>38</v>
      </c>
      <c r="D13" s="10" t="s">
        <v>145</v>
      </c>
      <c r="E13" s="10">
        <v>0</v>
      </c>
    </row>
    <row r="14" spans="1:5" x14ac:dyDescent="0.25">
      <c r="A14" s="93"/>
      <c r="B14" s="47">
        <v>2021</v>
      </c>
      <c r="C14" s="49">
        <v>39</v>
      </c>
      <c r="D14" s="10" t="s">
        <v>145</v>
      </c>
      <c r="E14" s="10">
        <v>0</v>
      </c>
    </row>
    <row r="15" spans="1:5" x14ac:dyDescent="0.25">
      <c r="A15" s="93"/>
      <c r="B15" s="47">
        <v>2022</v>
      </c>
      <c r="C15" s="49">
        <v>40</v>
      </c>
      <c r="D15" s="10" t="s">
        <v>145</v>
      </c>
      <c r="E15" s="10">
        <v>0</v>
      </c>
    </row>
    <row r="16" spans="1:5" x14ac:dyDescent="0.25">
      <c r="A16" s="94"/>
      <c r="B16" s="47">
        <v>2023</v>
      </c>
      <c r="C16" s="49">
        <v>39</v>
      </c>
      <c r="D16" s="10" t="s">
        <v>145</v>
      </c>
      <c r="E16" s="10">
        <v>0</v>
      </c>
    </row>
    <row r="17" spans="1:5" x14ac:dyDescent="0.25">
      <c r="A17" s="92" t="s">
        <v>29</v>
      </c>
      <c r="B17" s="47">
        <v>2019</v>
      </c>
      <c r="C17" s="49">
        <v>59</v>
      </c>
      <c r="D17" s="10" t="s">
        <v>144</v>
      </c>
      <c r="E17" s="10">
        <v>1</v>
      </c>
    </row>
    <row r="18" spans="1:5" x14ac:dyDescent="0.25">
      <c r="A18" s="93"/>
      <c r="B18" s="47">
        <v>2020</v>
      </c>
      <c r="C18" s="49">
        <v>60</v>
      </c>
      <c r="D18" s="10" t="s">
        <v>144</v>
      </c>
      <c r="E18" s="10">
        <v>1</v>
      </c>
    </row>
    <row r="19" spans="1:5" x14ac:dyDescent="0.25">
      <c r="A19" s="93"/>
      <c r="B19" s="47">
        <v>2021</v>
      </c>
      <c r="C19" s="49">
        <v>61</v>
      </c>
      <c r="D19" s="10" t="s">
        <v>144</v>
      </c>
      <c r="E19" s="10">
        <v>1</v>
      </c>
    </row>
    <row r="20" spans="1:5" x14ac:dyDescent="0.25">
      <c r="A20" s="93"/>
      <c r="B20" s="47">
        <v>2022</v>
      </c>
      <c r="C20" s="49">
        <v>62</v>
      </c>
      <c r="D20" s="10" t="s">
        <v>144</v>
      </c>
      <c r="E20" s="10">
        <v>1</v>
      </c>
    </row>
    <row r="21" spans="1:5" x14ac:dyDescent="0.25">
      <c r="A21" s="93"/>
      <c r="B21" s="47">
        <v>2023</v>
      </c>
      <c r="C21" s="49">
        <v>63</v>
      </c>
      <c r="D21" s="10" t="s">
        <v>144</v>
      </c>
      <c r="E21" s="10">
        <v>1</v>
      </c>
    </row>
    <row r="22" spans="1:5" x14ac:dyDescent="0.25">
      <c r="A22" s="92" t="s">
        <v>33</v>
      </c>
      <c r="B22" s="47">
        <v>2019</v>
      </c>
      <c r="C22" s="49">
        <v>49</v>
      </c>
      <c r="D22" s="10" t="s">
        <v>145</v>
      </c>
      <c r="E22" s="10">
        <v>0</v>
      </c>
    </row>
    <row r="23" spans="1:5" x14ac:dyDescent="0.25">
      <c r="A23" s="93"/>
      <c r="B23" s="47">
        <v>2020</v>
      </c>
      <c r="C23" s="49">
        <v>50</v>
      </c>
      <c r="D23" s="10" t="s">
        <v>145</v>
      </c>
      <c r="E23" s="10">
        <v>0</v>
      </c>
    </row>
    <row r="24" spans="1:5" x14ac:dyDescent="0.25">
      <c r="A24" s="93"/>
      <c r="B24" s="47">
        <v>2021</v>
      </c>
      <c r="C24" s="49">
        <v>51</v>
      </c>
      <c r="D24" s="10" t="s">
        <v>145</v>
      </c>
      <c r="E24" s="10">
        <v>0</v>
      </c>
    </row>
    <row r="25" spans="1:5" x14ac:dyDescent="0.25">
      <c r="A25" s="93"/>
      <c r="B25" s="47">
        <v>2022</v>
      </c>
      <c r="C25" s="49">
        <v>52</v>
      </c>
      <c r="D25" s="10" t="s">
        <v>145</v>
      </c>
      <c r="E25" s="10">
        <v>0</v>
      </c>
    </row>
    <row r="26" spans="1:5" x14ac:dyDescent="0.25">
      <c r="A26" s="94"/>
      <c r="B26" s="47">
        <v>2023</v>
      </c>
      <c r="C26" s="49">
        <v>53</v>
      </c>
      <c r="D26" s="10" t="s">
        <v>145</v>
      </c>
      <c r="E26" s="10">
        <v>0</v>
      </c>
    </row>
    <row r="27" spans="1:5" x14ac:dyDescent="0.25">
      <c r="A27" s="92" t="s">
        <v>41</v>
      </c>
      <c r="B27" s="47">
        <v>2019</v>
      </c>
      <c r="C27" s="49">
        <v>70</v>
      </c>
      <c r="D27" s="10" t="s">
        <v>144</v>
      </c>
      <c r="E27" s="10">
        <v>1</v>
      </c>
    </row>
    <row r="28" spans="1:5" x14ac:dyDescent="0.25">
      <c r="A28" s="93"/>
      <c r="B28" s="47">
        <v>2020</v>
      </c>
      <c r="C28" s="49">
        <v>71</v>
      </c>
      <c r="D28" s="10" t="s">
        <v>144</v>
      </c>
      <c r="E28" s="10">
        <v>1</v>
      </c>
    </row>
    <row r="29" spans="1:5" x14ac:dyDescent="0.25">
      <c r="A29" s="93"/>
      <c r="B29" s="47">
        <v>2021</v>
      </c>
      <c r="C29" s="49">
        <v>72</v>
      </c>
      <c r="D29" s="10" t="s">
        <v>144</v>
      </c>
      <c r="E29" s="10">
        <v>1</v>
      </c>
    </row>
    <row r="30" spans="1:5" x14ac:dyDescent="0.25">
      <c r="A30" s="93"/>
      <c r="B30" s="47">
        <v>2022</v>
      </c>
      <c r="C30" s="49">
        <v>73</v>
      </c>
      <c r="D30" s="10" t="s">
        <v>144</v>
      </c>
      <c r="E30" s="10">
        <v>1</v>
      </c>
    </row>
    <row r="31" spans="1:5" x14ac:dyDescent="0.25">
      <c r="A31" s="94"/>
      <c r="B31" s="47">
        <v>2023</v>
      </c>
      <c r="C31" s="49">
        <v>74</v>
      </c>
      <c r="D31" s="10" t="s">
        <v>144</v>
      </c>
      <c r="E31" s="10">
        <v>1</v>
      </c>
    </row>
    <row r="32" spans="1:5" x14ac:dyDescent="0.25">
      <c r="A32" s="92" t="s">
        <v>43</v>
      </c>
      <c r="B32" s="47">
        <v>2019</v>
      </c>
      <c r="C32" s="49">
        <v>61</v>
      </c>
      <c r="D32" s="10" t="s">
        <v>144</v>
      </c>
      <c r="E32" s="10">
        <v>1</v>
      </c>
    </row>
    <row r="33" spans="1:5" x14ac:dyDescent="0.25">
      <c r="A33" s="93"/>
      <c r="B33" s="47">
        <v>2020</v>
      </c>
      <c r="C33" s="49">
        <v>53</v>
      </c>
      <c r="D33" s="10" t="s">
        <v>145</v>
      </c>
      <c r="E33" s="10">
        <v>0</v>
      </c>
    </row>
    <row r="34" spans="1:5" x14ac:dyDescent="0.25">
      <c r="A34" s="93"/>
      <c r="B34" s="47">
        <v>2021</v>
      </c>
      <c r="C34" s="49">
        <v>47</v>
      </c>
      <c r="D34" s="10" t="s">
        <v>145</v>
      </c>
      <c r="E34" s="10">
        <v>0</v>
      </c>
    </row>
    <row r="35" spans="1:5" x14ac:dyDescent="0.25">
      <c r="A35" s="93"/>
      <c r="B35" s="47">
        <v>2022</v>
      </c>
      <c r="C35" s="49">
        <v>48</v>
      </c>
      <c r="D35" s="10" t="s">
        <v>145</v>
      </c>
      <c r="E35" s="10">
        <v>0</v>
      </c>
    </row>
    <row r="36" spans="1:5" x14ac:dyDescent="0.25">
      <c r="A36" s="94"/>
      <c r="B36" s="47">
        <v>2023</v>
      </c>
      <c r="C36" s="49">
        <v>55</v>
      </c>
      <c r="D36" s="10" t="s">
        <v>144</v>
      </c>
      <c r="E36" s="10">
        <v>1</v>
      </c>
    </row>
    <row r="37" spans="1:5" x14ac:dyDescent="0.25">
      <c r="A37" s="92" t="s">
        <v>48</v>
      </c>
      <c r="B37" s="47">
        <v>2019</v>
      </c>
      <c r="C37" s="49">
        <v>45</v>
      </c>
      <c r="D37" s="10" t="s">
        <v>145</v>
      </c>
      <c r="E37" s="10">
        <v>0</v>
      </c>
    </row>
    <row r="38" spans="1:5" x14ac:dyDescent="0.25">
      <c r="A38" s="93"/>
      <c r="B38" s="47">
        <v>2020</v>
      </c>
      <c r="C38" s="49">
        <v>46</v>
      </c>
      <c r="D38" s="10" t="s">
        <v>145</v>
      </c>
      <c r="E38" s="10">
        <v>0</v>
      </c>
    </row>
    <row r="39" spans="1:5" x14ac:dyDescent="0.25">
      <c r="A39" s="93"/>
      <c r="B39" s="47">
        <v>2021</v>
      </c>
      <c r="C39" s="49">
        <v>46</v>
      </c>
      <c r="D39" s="10" t="s">
        <v>145</v>
      </c>
      <c r="E39" s="10">
        <v>0</v>
      </c>
    </row>
    <row r="40" spans="1:5" x14ac:dyDescent="0.25">
      <c r="A40" s="93"/>
      <c r="B40" s="47">
        <v>2022</v>
      </c>
      <c r="C40" s="49">
        <v>47</v>
      </c>
      <c r="D40" s="10" t="s">
        <v>145</v>
      </c>
      <c r="E40" s="10">
        <v>0</v>
      </c>
    </row>
    <row r="41" spans="1:5" x14ac:dyDescent="0.25">
      <c r="A41" s="94"/>
      <c r="B41" s="47">
        <v>2023</v>
      </c>
      <c r="C41" s="49">
        <v>45</v>
      </c>
      <c r="D41" s="10" t="s">
        <v>145</v>
      </c>
      <c r="E41" s="10">
        <v>0</v>
      </c>
    </row>
    <row r="42" spans="1:5" x14ac:dyDescent="0.25">
      <c r="A42" s="92" t="s">
        <v>50</v>
      </c>
      <c r="B42" s="47">
        <v>2019</v>
      </c>
      <c r="C42" s="49">
        <v>44</v>
      </c>
      <c r="D42" s="10" t="s">
        <v>145</v>
      </c>
      <c r="E42" s="10">
        <v>0</v>
      </c>
    </row>
    <row r="43" spans="1:5" x14ac:dyDescent="0.25">
      <c r="A43" s="93"/>
      <c r="B43" s="47">
        <v>2020</v>
      </c>
      <c r="C43" s="49">
        <v>45</v>
      </c>
      <c r="D43" s="10" t="s">
        <v>145</v>
      </c>
      <c r="E43" s="10">
        <v>0</v>
      </c>
    </row>
    <row r="44" spans="1:5" x14ac:dyDescent="0.25">
      <c r="A44" s="93"/>
      <c r="B44" s="47">
        <v>2021</v>
      </c>
      <c r="C44" s="49">
        <v>46</v>
      </c>
      <c r="D44" s="10" t="s">
        <v>145</v>
      </c>
      <c r="E44" s="10">
        <v>0</v>
      </c>
    </row>
    <row r="45" spans="1:5" x14ac:dyDescent="0.25">
      <c r="A45" s="93"/>
      <c r="B45" s="47">
        <v>2022</v>
      </c>
      <c r="C45" s="49">
        <v>47</v>
      </c>
      <c r="D45" s="10" t="s">
        <v>145</v>
      </c>
      <c r="E45" s="10">
        <v>0</v>
      </c>
    </row>
    <row r="46" spans="1:5" x14ac:dyDescent="0.25">
      <c r="A46" s="94"/>
      <c r="B46" s="47">
        <v>2023</v>
      </c>
      <c r="C46" s="49">
        <v>48</v>
      </c>
      <c r="D46" s="10" t="s">
        <v>145</v>
      </c>
      <c r="E46" s="10">
        <v>0</v>
      </c>
    </row>
    <row r="47" spans="1:5" x14ac:dyDescent="0.25">
      <c r="A47" s="92" t="s">
        <v>61</v>
      </c>
      <c r="B47" s="47">
        <v>2019</v>
      </c>
      <c r="C47" s="49">
        <v>64</v>
      </c>
      <c r="D47" s="10" t="s">
        <v>144</v>
      </c>
      <c r="E47" s="10">
        <v>1</v>
      </c>
    </row>
    <row r="48" spans="1:5" x14ac:dyDescent="0.25">
      <c r="A48" s="93"/>
      <c r="B48" s="47">
        <v>2020</v>
      </c>
      <c r="C48" s="49">
        <v>65</v>
      </c>
      <c r="D48" s="10" t="s">
        <v>144</v>
      </c>
      <c r="E48" s="10">
        <v>1</v>
      </c>
    </row>
    <row r="49" spans="1:5" x14ac:dyDescent="0.25">
      <c r="A49" s="93"/>
      <c r="B49" s="47">
        <v>2021</v>
      </c>
      <c r="C49" s="49">
        <v>66</v>
      </c>
      <c r="D49" s="10" t="s">
        <v>144</v>
      </c>
      <c r="E49" s="10">
        <v>1</v>
      </c>
    </row>
    <row r="50" spans="1:5" x14ac:dyDescent="0.25">
      <c r="A50" s="93"/>
      <c r="B50" s="47">
        <v>2022</v>
      </c>
      <c r="C50" s="49">
        <v>67</v>
      </c>
      <c r="D50" s="10" t="s">
        <v>144</v>
      </c>
      <c r="E50" s="10">
        <v>1</v>
      </c>
    </row>
    <row r="51" spans="1:5" x14ac:dyDescent="0.25">
      <c r="A51" s="94"/>
      <c r="B51" s="47">
        <v>2023</v>
      </c>
      <c r="C51" s="49">
        <v>68</v>
      </c>
      <c r="D51" s="10" t="s">
        <v>144</v>
      </c>
      <c r="E51" s="10">
        <v>1</v>
      </c>
    </row>
    <row r="52" spans="1:5" x14ac:dyDescent="0.25">
      <c r="A52" s="92" t="s">
        <v>63</v>
      </c>
      <c r="B52" s="47">
        <v>2019</v>
      </c>
      <c r="C52" s="49">
        <v>60</v>
      </c>
      <c r="D52" s="10" t="s">
        <v>144</v>
      </c>
      <c r="E52" s="10">
        <v>1</v>
      </c>
    </row>
    <row r="53" spans="1:5" x14ac:dyDescent="0.25">
      <c r="A53" s="93"/>
      <c r="B53" s="47">
        <v>2020</v>
      </c>
      <c r="C53" s="49">
        <v>61</v>
      </c>
      <c r="D53" s="10" t="s">
        <v>144</v>
      </c>
      <c r="E53" s="10">
        <v>1</v>
      </c>
    </row>
    <row r="54" spans="1:5" x14ac:dyDescent="0.25">
      <c r="A54" s="93"/>
      <c r="B54" s="47">
        <v>2021</v>
      </c>
      <c r="C54" s="49">
        <v>62</v>
      </c>
      <c r="D54" s="10" t="s">
        <v>144</v>
      </c>
      <c r="E54" s="10">
        <v>1</v>
      </c>
    </row>
    <row r="55" spans="1:5" x14ac:dyDescent="0.25">
      <c r="A55" s="93"/>
      <c r="B55" s="47">
        <v>2022</v>
      </c>
      <c r="C55" s="49">
        <v>63</v>
      </c>
      <c r="D55" s="10" t="s">
        <v>144</v>
      </c>
      <c r="E55" s="10">
        <v>1</v>
      </c>
    </row>
    <row r="56" spans="1:5" x14ac:dyDescent="0.25">
      <c r="A56" s="94"/>
      <c r="B56" s="47">
        <v>2023</v>
      </c>
      <c r="C56" s="49">
        <v>64</v>
      </c>
      <c r="D56" s="10" t="s">
        <v>144</v>
      </c>
      <c r="E56" s="10">
        <v>1</v>
      </c>
    </row>
    <row r="57" spans="1:5" x14ac:dyDescent="0.25">
      <c r="A57" s="92" t="s">
        <v>65</v>
      </c>
      <c r="B57" s="47">
        <v>2019</v>
      </c>
      <c r="C57" s="49">
        <v>64</v>
      </c>
      <c r="D57" s="10" t="s">
        <v>144</v>
      </c>
      <c r="E57" s="10">
        <v>1</v>
      </c>
    </row>
    <row r="58" spans="1:5" x14ac:dyDescent="0.25">
      <c r="A58" s="93"/>
      <c r="B58" s="47">
        <v>2020</v>
      </c>
      <c r="C58" s="49">
        <v>65</v>
      </c>
      <c r="D58" s="10" t="s">
        <v>144</v>
      </c>
      <c r="E58" s="10">
        <v>1</v>
      </c>
    </row>
    <row r="59" spans="1:5" x14ac:dyDescent="0.25">
      <c r="A59" s="93"/>
      <c r="B59" s="47">
        <v>2021</v>
      </c>
      <c r="C59" s="49">
        <v>66</v>
      </c>
      <c r="D59" s="10" t="s">
        <v>144</v>
      </c>
      <c r="E59" s="10">
        <v>1</v>
      </c>
    </row>
    <row r="60" spans="1:5" x14ac:dyDescent="0.25">
      <c r="A60" s="93"/>
      <c r="B60" s="47">
        <v>2022</v>
      </c>
      <c r="C60" s="49">
        <v>44</v>
      </c>
      <c r="D60" s="10" t="s">
        <v>145</v>
      </c>
      <c r="E60" s="10">
        <v>0</v>
      </c>
    </row>
    <row r="61" spans="1:5" x14ac:dyDescent="0.25">
      <c r="A61" s="94"/>
      <c r="B61" s="47">
        <v>2023</v>
      </c>
      <c r="C61" s="49">
        <v>45</v>
      </c>
      <c r="D61" s="10" t="s">
        <v>145</v>
      </c>
      <c r="E61" s="10">
        <v>0</v>
      </c>
    </row>
    <row r="62" spans="1:5" x14ac:dyDescent="0.25">
      <c r="A62" s="92" t="s">
        <v>67</v>
      </c>
      <c r="B62" s="47">
        <v>2019</v>
      </c>
      <c r="C62" s="49">
        <v>49</v>
      </c>
      <c r="D62" s="10" t="s">
        <v>145</v>
      </c>
      <c r="E62" s="10">
        <v>0</v>
      </c>
    </row>
    <row r="63" spans="1:5" x14ac:dyDescent="0.25">
      <c r="A63" s="93"/>
      <c r="B63" s="47">
        <v>2020</v>
      </c>
      <c r="C63" s="49">
        <v>50</v>
      </c>
      <c r="D63" s="10" t="s">
        <v>145</v>
      </c>
      <c r="E63" s="10">
        <v>0</v>
      </c>
    </row>
    <row r="64" spans="1:5" x14ac:dyDescent="0.25">
      <c r="A64" s="93"/>
      <c r="B64" s="47">
        <v>2021</v>
      </c>
      <c r="C64" s="49">
        <v>51</v>
      </c>
      <c r="D64" s="10" t="s">
        <v>145</v>
      </c>
      <c r="E64" s="10">
        <v>0</v>
      </c>
    </row>
    <row r="65" spans="1:5" x14ac:dyDescent="0.25">
      <c r="A65" s="93"/>
      <c r="B65" s="47">
        <v>2022</v>
      </c>
      <c r="C65" s="49">
        <v>52</v>
      </c>
      <c r="D65" s="10" t="s">
        <v>145</v>
      </c>
      <c r="E65" s="10">
        <v>0</v>
      </c>
    </row>
    <row r="66" spans="1:5" x14ac:dyDescent="0.25">
      <c r="A66" s="94"/>
      <c r="B66" s="47">
        <v>2023</v>
      </c>
      <c r="C66" s="49">
        <v>51</v>
      </c>
      <c r="D66" s="10" t="s">
        <v>145</v>
      </c>
      <c r="E66" s="10">
        <v>0</v>
      </c>
    </row>
    <row r="67" spans="1:5" x14ac:dyDescent="0.25">
      <c r="A67" s="95" t="s">
        <v>69</v>
      </c>
      <c r="B67" s="47">
        <v>2019</v>
      </c>
      <c r="C67" s="49">
        <v>72</v>
      </c>
      <c r="D67" s="10" t="s">
        <v>144</v>
      </c>
      <c r="E67" s="10">
        <v>1</v>
      </c>
    </row>
    <row r="68" spans="1:5" x14ac:dyDescent="0.25">
      <c r="A68" s="96"/>
      <c r="B68" s="47">
        <v>2020</v>
      </c>
      <c r="C68" s="49">
        <v>73</v>
      </c>
      <c r="D68" s="10" t="s">
        <v>144</v>
      </c>
      <c r="E68" s="10">
        <v>1</v>
      </c>
    </row>
    <row r="69" spans="1:5" x14ac:dyDescent="0.25">
      <c r="A69" s="96"/>
      <c r="B69" s="47">
        <v>2021</v>
      </c>
      <c r="C69" s="49">
        <v>74</v>
      </c>
      <c r="D69" s="10" t="s">
        <v>144</v>
      </c>
      <c r="E69" s="10">
        <v>1</v>
      </c>
    </row>
    <row r="70" spans="1:5" x14ac:dyDescent="0.25">
      <c r="A70" s="96"/>
      <c r="B70" s="47">
        <v>2022</v>
      </c>
      <c r="C70" s="49">
        <v>75</v>
      </c>
      <c r="D70" s="10" t="s">
        <v>144</v>
      </c>
      <c r="E70" s="10">
        <v>1</v>
      </c>
    </row>
    <row r="71" spans="1:5" x14ac:dyDescent="0.25">
      <c r="A71" s="97"/>
      <c r="B71" s="47">
        <v>2023</v>
      </c>
      <c r="C71" s="49">
        <v>76</v>
      </c>
      <c r="D71" s="10" t="s">
        <v>144</v>
      </c>
      <c r="E71" s="10">
        <v>1</v>
      </c>
    </row>
    <row r="72" spans="1:5" x14ac:dyDescent="0.25">
      <c r="A72" s="92" t="s">
        <v>71</v>
      </c>
      <c r="B72" s="47">
        <v>2019</v>
      </c>
      <c r="C72" s="49">
        <v>79</v>
      </c>
      <c r="D72" s="10" t="s">
        <v>144</v>
      </c>
      <c r="E72" s="10">
        <v>1</v>
      </c>
    </row>
    <row r="73" spans="1:5" x14ac:dyDescent="0.25">
      <c r="A73" s="93"/>
      <c r="B73" s="47">
        <v>2020</v>
      </c>
      <c r="C73" s="49">
        <v>80</v>
      </c>
      <c r="D73" s="10" t="s">
        <v>144</v>
      </c>
      <c r="E73" s="10">
        <v>1</v>
      </c>
    </row>
    <row r="74" spans="1:5" x14ac:dyDescent="0.25">
      <c r="A74" s="93"/>
      <c r="B74" s="47">
        <v>2021</v>
      </c>
      <c r="C74" s="49">
        <v>81</v>
      </c>
      <c r="D74" s="10" t="s">
        <v>144</v>
      </c>
      <c r="E74" s="10">
        <v>1</v>
      </c>
    </row>
    <row r="75" spans="1:5" x14ac:dyDescent="0.25">
      <c r="A75" s="93"/>
      <c r="B75" s="47">
        <v>2022</v>
      </c>
      <c r="C75" s="49">
        <v>82</v>
      </c>
      <c r="D75" s="10" t="s">
        <v>144</v>
      </c>
      <c r="E75" s="10">
        <v>1</v>
      </c>
    </row>
    <row r="76" spans="1:5" x14ac:dyDescent="0.25">
      <c r="A76" s="94"/>
      <c r="B76" s="47">
        <v>2023</v>
      </c>
      <c r="C76" s="49">
        <v>83</v>
      </c>
      <c r="D76" s="10" t="s">
        <v>144</v>
      </c>
      <c r="E76" s="10">
        <v>1</v>
      </c>
    </row>
    <row r="77" spans="1:5" x14ac:dyDescent="0.25">
      <c r="A77" s="92" t="s">
        <v>74</v>
      </c>
      <c r="B77" s="47">
        <v>2019</v>
      </c>
      <c r="C77" s="49">
        <v>64</v>
      </c>
      <c r="D77" s="10" t="s">
        <v>144</v>
      </c>
      <c r="E77" s="10">
        <v>1</v>
      </c>
    </row>
    <row r="78" spans="1:5" x14ac:dyDescent="0.25">
      <c r="A78" s="93"/>
      <c r="B78" s="47">
        <v>2020</v>
      </c>
      <c r="C78" s="49">
        <v>65</v>
      </c>
      <c r="D78" s="10" t="s">
        <v>144</v>
      </c>
      <c r="E78" s="10">
        <v>1</v>
      </c>
    </row>
    <row r="79" spans="1:5" x14ac:dyDescent="0.25">
      <c r="A79" s="93"/>
      <c r="B79" s="47">
        <v>2021</v>
      </c>
      <c r="C79" s="49">
        <v>66</v>
      </c>
      <c r="D79" s="10" t="s">
        <v>144</v>
      </c>
      <c r="E79" s="10">
        <v>1</v>
      </c>
    </row>
    <row r="80" spans="1:5" x14ac:dyDescent="0.25">
      <c r="A80" s="93"/>
      <c r="B80" s="47">
        <v>2022</v>
      </c>
      <c r="C80" s="49">
        <v>67</v>
      </c>
      <c r="D80" s="10" t="s">
        <v>144</v>
      </c>
      <c r="E80" s="10">
        <v>1</v>
      </c>
    </row>
    <row r="81" spans="1:5" x14ac:dyDescent="0.25">
      <c r="A81" s="94"/>
      <c r="B81" s="47">
        <v>2023</v>
      </c>
      <c r="C81" s="49">
        <v>68</v>
      </c>
      <c r="D81" s="10" t="s">
        <v>144</v>
      </c>
      <c r="E81" s="10">
        <v>0</v>
      </c>
    </row>
    <row r="82" spans="1:5" x14ac:dyDescent="0.25">
      <c r="A82" s="92" t="s">
        <v>76</v>
      </c>
      <c r="B82" s="47">
        <v>2019</v>
      </c>
      <c r="C82" s="49">
        <v>44</v>
      </c>
      <c r="D82" s="10" t="s">
        <v>145</v>
      </c>
      <c r="E82" s="10">
        <v>0</v>
      </c>
    </row>
    <row r="83" spans="1:5" x14ac:dyDescent="0.25">
      <c r="A83" s="93"/>
      <c r="B83" s="47">
        <v>2020</v>
      </c>
      <c r="C83" s="49">
        <v>45</v>
      </c>
      <c r="D83" s="10" t="s">
        <v>145</v>
      </c>
      <c r="E83" s="10">
        <v>0</v>
      </c>
    </row>
    <row r="84" spans="1:5" x14ac:dyDescent="0.25">
      <c r="A84" s="93"/>
      <c r="B84" s="47">
        <v>2021</v>
      </c>
      <c r="C84" s="49">
        <v>46</v>
      </c>
      <c r="D84" s="10" t="s">
        <v>145</v>
      </c>
      <c r="E84" s="10">
        <v>0</v>
      </c>
    </row>
    <row r="85" spans="1:5" x14ac:dyDescent="0.25">
      <c r="A85" s="93"/>
      <c r="B85" s="47">
        <v>2022</v>
      </c>
      <c r="C85" s="49">
        <v>47</v>
      </c>
      <c r="D85" s="10" t="s">
        <v>145</v>
      </c>
      <c r="E85" s="10">
        <v>0</v>
      </c>
    </row>
    <row r="86" spans="1:5" x14ac:dyDescent="0.25">
      <c r="A86" s="94"/>
      <c r="B86" s="47">
        <v>2023</v>
      </c>
      <c r="C86" s="49">
        <v>48</v>
      </c>
      <c r="D86" s="10" t="s">
        <v>145</v>
      </c>
      <c r="E86" s="10">
        <v>0</v>
      </c>
    </row>
    <row r="87" spans="1:5" x14ac:dyDescent="0.25">
      <c r="A87" s="92" t="s">
        <v>82</v>
      </c>
      <c r="B87" s="47">
        <v>2019</v>
      </c>
      <c r="C87" s="49">
        <v>47</v>
      </c>
      <c r="D87" s="10" t="s">
        <v>145</v>
      </c>
      <c r="E87" s="10">
        <v>0</v>
      </c>
    </row>
    <row r="88" spans="1:5" x14ac:dyDescent="0.25">
      <c r="A88" s="93"/>
      <c r="B88" s="47">
        <v>2020</v>
      </c>
      <c r="C88" s="49">
        <v>48</v>
      </c>
      <c r="D88" s="10" t="s">
        <v>145</v>
      </c>
      <c r="E88" s="10">
        <v>0</v>
      </c>
    </row>
    <row r="89" spans="1:5" x14ac:dyDescent="0.25">
      <c r="A89" s="93"/>
      <c r="B89" s="47">
        <v>2021</v>
      </c>
      <c r="C89" s="49">
        <v>49</v>
      </c>
      <c r="D89" s="10" t="s">
        <v>145</v>
      </c>
      <c r="E89" s="10">
        <v>0</v>
      </c>
    </row>
    <row r="90" spans="1:5" x14ac:dyDescent="0.25">
      <c r="A90" s="93"/>
      <c r="B90" s="47">
        <v>2022</v>
      </c>
      <c r="C90" s="49">
        <v>50</v>
      </c>
      <c r="D90" s="10" t="s">
        <v>145</v>
      </c>
      <c r="E90" s="10">
        <v>0</v>
      </c>
    </row>
    <row r="91" spans="1:5" x14ac:dyDescent="0.25">
      <c r="A91" s="94"/>
      <c r="B91" s="47">
        <v>2023</v>
      </c>
      <c r="C91" s="49">
        <v>51</v>
      </c>
      <c r="D91" s="10" t="s">
        <v>145</v>
      </c>
      <c r="E91" s="10">
        <v>0</v>
      </c>
    </row>
    <row r="92" spans="1:5" x14ac:dyDescent="0.25">
      <c r="A92" s="92" t="s">
        <v>85</v>
      </c>
      <c r="B92" s="47">
        <v>2019</v>
      </c>
      <c r="C92" s="49">
        <v>58</v>
      </c>
      <c r="D92" s="10" t="s">
        <v>144</v>
      </c>
      <c r="E92" s="10">
        <v>1</v>
      </c>
    </row>
    <row r="93" spans="1:5" x14ac:dyDescent="0.25">
      <c r="A93" s="93"/>
      <c r="B93" s="47">
        <v>2020</v>
      </c>
      <c r="C93" s="49">
        <v>58</v>
      </c>
      <c r="D93" s="10" t="s">
        <v>144</v>
      </c>
      <c r="E93" s="10">
        <v>1</v>
      </c>
    </row>
    <row r="94" spans="1:5" x14ac:dyDescent="0.25">
      <c r="A94" s="93"/>
      <c r="B94" s="47">
        <v>2021</v>
      </c>
      <c r="C94" s="49">
        <v>59</v>
      </c>
      <c r="D94" s="10" t="s">
        <v>144</v>
      </c>
      <c r="E94" s="10">
        <v>1</v>
      </c>
    </row>
    <row r="95" spans="1:5" x14ac:dyDescent="0.25">
      <c r="A95" s="93"/>
      <c r="B95" s="47">
        <v>2022</v>
      </c>
      <c r="C95" s="49">
        <v>60</v>
      </c>
      <c r="D95" s="10" t="s">
        <v>144</v>
      </c>
      <c r="E95" s="10">
        <v>1</v>
      </c>
    </row>
    <row r="96" spans="1:5" x14ac:dyDescent="0.25">
      <c r="A96" s="94"/>
      <c r="B96" s="47">
        <v>2023</v>
      </c>
      <c r="C96" s="49">
        <v>49</v>
      </c>
      <c r="D96" s="10" t="s">
        <v>145</v>
      </c>
      <c r="E96" s="10">
        <v>0</v>
      </c>
    </row>
    <row r="97" spans="1:5" x14ac:dyDescent="0.25">
      <c r="A97" s="92" t="s">
        <v>91</v>
      </c>
      <c r="B97" s="47">
        <v>2019</v>
      </c>
      <c r="C97" s="49">
        <v>55</v>
      </c>
      <c r="D97" s="10" t="s">
        <v>144</v>
      </c>
      <c r="E97" s="10">
        <v>1</v>
      </c>
    </row>
    <row r="98" spans="1:5" x14ac:dyDescent="0.25">
      <c r="A98" s="93"/>
      <c r="B98" s="47">
        <v>2020</v>
      </c>
      <c r="C98" s="49">
        <v>56</v>
      </c>
      <c r="D98" s="10" t="s">
        <v>144</v>
      </c>
      <c r="E98" s="10">
        <v>1</v>
      </c>
    </row>
    <row r="99" spans="1:5" x14ac:dyDescent="0.25">
      <c r="A99" s="93"/>
      <c r="B99" s="47">
        <v>2021</v>
      </c>
      <c r="C99" s="49">
        <v>57</v>
      </c>
      <c r="D99" s="10" t="s">
        <v>144</v>
      </c>
      <c r="E99" s="10">
        <v>1</v>
      </c>
    </row>
    <row r="100" spans="1:5" x14ac:dyDescent="0.25">
      <c r="A100" s="93"/>
      <c r="B100" s="47">
        <v>2022</v>
      </c>
      <c r="C100" s="49">
        <v>58</v>
      </c>
      <c r="D100" s="10" t="s">
        <v>144</v>
      </c>
      <c r="E100" s="10">
        <v>1</v>
      </c>
    </row>
    <row r="101" spans="1:5" x14ac:dyDescent="0.25">
      <c r="A101" s="94"/>
      <c r="B101" s="47">
        <v>2023</v>
      </c>
      <c r="C101" s="49">
        <v>59</v>
      </c>
      <c r="D101" s="10" t="s">
        <v>144</v>
      </c>
      <c r="E101" s="10">
        <v>1</v>
      </c>
    </row>
    <row r="102" spans="1:5" x14ac:dyDescent="0.25">
      <c r="A102" s="92" t="s">
        <v>93</v>
      </c>
      <c r="B102" s="47">
        <v>2019</v>
      </c>
      <c r="C102" s="49">
        <v>52</v>
      </c>
      <c r="D102" s="10" t="s">
        <v>145</v>
      </c>
      <c r="E102" s="10">
        <v>0</v>
      </c>
    </row>
    <row r="103" spans="1:5" x14ac:dyDescent="0.25">
      <c r="A103" s="93"/>
      <c r="B103" s="47">
        <v>2020</v>
      </c>
      <c r="C103" s="49">
        <v>53</v>
      </c>
      <c r="D103" s="10" t="s">
        <v>145</v>
      </c>
      <c r="E103" s="10">
        <v>0</v>
      </c>
    </row>
    <row r="104" spans="1:5" x14ac:dyDescent="0.25">
      <c r="A104" s="93"/>
      <c r="B104" s="47">
        <v>2021</v>
      </c>
      <c r="C104" s="49">
        <v>54</v>
      </c>
      <c r="D104" s="10" t="s">
        <v>145</v>
      </c>
      <c r="E104" s="10">
        <v>0</v>
      </c>
    </row>
    <row r="105" spans="1:5" x14ac:dyDescent="0.25">
      <c r="A105" s="93"/>
      <c r="B105" s="47">
        <v>2022</v>
      </c>
      <c r="C105" s="49">
        <v>55</v>
      </c>
      <c r="D105" s="10" t="s">
        <v>144</v>
      </c>
      <c r="E105" s="10">
        <v>1</v>
      </c>
    </row>
    <row r="106" spans="1:5" x14ac:dyDescent="0.25">
      <c r="A106" s="94"/>
      <c r="B106" s="47">
        <v>2023</v>
      </c>
      <c r="C106" s="49">
        <v>56</v>
      </c>
      <c r="D106" s="10" t="s">
        <v>144</v>
      </c>
      <c r="E106" s="10">
        <v>1</v>
      </c>
    </row>
    <row r="107" spans="1:5" x14ac:dyDescent="0.25">
      <c r="A107" s="92" t="s">
        <v>95</v>
      </c>
      <c r="B107" s="47">
        <v>2019</v>
      </c>
      <c r="C107" s="49">
        <v>56</v>
      </c>
      <c r="D107" s="10" t="s">
        <v>144</v>
      </c>
      <c r="E107" s="10">
        <v>1</v>
      </c>
    </row>
    <row r="108" spans="1:5" x14ac:dyDescent="0.25">
      <c r="A108" s="93"/>
      <c r="B108" s="47">
        <v>2020</v>
      </c>
      <c r="C108" s="49">
        <v>44</v>
      </c>
      <c r="D108" s="10" t="s">
        <v>145</v>
      </c>
      <c r="E108" s="10">
        <v>0</v>
      </c>
    </row>
    <row r="109" spans="1:5" x14ac:dyDescent="0.25">
      <c r="A109" s="93"/>
      <c r="B109" s="47">
        <v>2021</v>
      </c>
      <c r="C109" s="49">
        <v>45</v>
      </c>
      <c r="D109" s="10" t="s">
        <v>145</v>
      </c>
      <c r="E109" s="10">
        <v>0</v>
      </c>
    </row>
    <row r="110" spans="1:5" x14ac:dyDescent="0.25">
      <c r="A110" s="93"/>
      <c r="B110" s="47">
        <v>2022</v>
      </c>
      <c r="C110" s="49">
        <v>46</v>
      </c>
      <c r="D110" s="10" t="s">
        <v>145</v>
      </c>
      <c r="E110" s="10">
        <v>0</v>
      </c>
    </row>
    <row r="111" spans="1:5" x14ac:dyDescent="0.25">
      <c r="A111" s="94"/>
      <c r="B111" s="47">
        <v>2023</v>
      </c>
      <c r="C111" s="49">
        <v>50</v>
      </c>
      <c r="D111" s="10" t="s">
        <v>145</v>
      </c>
      <c r="E111" s="10">
        <v>0</v>
      </c>
    </row>
    <row r="112" spans="1:5" x14ac:dyDescent="0.25">
      <c r="A112" s="92" t="s">
        <v>101</v>
      </c>
      <c r="B112" s="47">
        <v>2019</v>
      </c>
      <c r="C112" s="49">
        <v>64</v>
      </c>
      <c r="D112" s="10" t="s">
        <v>144</v>
      </c>
      <c r="E112" s="10">
        <v>1</v>
      </c>
    </row>
    <row r="113" spans="1:5" x14ac:dyDescent="0.25">
      <c r="A113" s="93"/>
      <c r="B113" s="47">
        <v>2020</v>
      </c>
      <c r="C113" s="49">
        <v>65</v>
      </c>
      <c r="D113" s="10" t="s">
        <v>144</v>
      </c>
      <c r="E113" s="10">
        <v>1</v>
      </c>
    </row>
    <row r="114" spans="1:5" x14ac:dyDescent="0.25">
      <c r="A114" s="93"/>
      <c r="B114" s="47">
        <v>2021</v>
      </c>
      <c r="C114" s="49">
        <v>66</v>
      </c>
      <c r="D114" s="10" t="s">
        <v>144</v>
      </c>
      <c r="E114" s="10">
        <v>1</v>
      </c>
    </row>
    <row r="115" spans="1:5" x14ac:dyDescent="0.25">
      <c r="A115" s="93"/>
      <c r="B115" s="47">
        <v>2022</v>
      </c>
      <c r="C115" s="49">
        <v>67</v>
      </c>
      <c r="D115" s="10" t="s">
        <v>144</v>
      </c>
      <c r="E115" s="10">
        <v>1</v>
      </c>
    </row>
    <row r="116" spans="1:5" x14ac:dyDescent="0.25">
      <c r="A116" s="94"/>
      <c r="B116" s="47">
        <v>2023</v>
      </c>
      <c r="C116" s="49">
        <v>68</v>
      </c>
      <c r="D116" s="10" t="s">
        <v>144</v>
      </c>
      <c r="E116" s="10">
        <v>1</v>
      </c>
    </row>
    <row r="117" spans="1:5" x14ac:dyDescent="0.25">
      <c r="A117" s="92" t="s">
        <v>103</v>
      </c>
      <c r="B117" s="47">
        <v>2019</v>
      </c>
      <c r="C117" s="49">
        <v>55</v>
      </c>
      <c r="D117" s="10" t="s">
        <v>144</v>
      </c>
      <c r="E117" s="10">
        <v>1</v>
      </c>
    </row>
    <row r="118" spans="1:5" x14ac:dyDescent="0.25">
      <c r="A118" s="93"/>
      <c r="B118" s="47">
        <v>2020</v>
      </c>
      <c r="C118" s="49">
        <v>56</v>
      </c>
      <c r="D118" s="10" t="s">
        <v>144</v>
      </c>
      <c r="E118" s="10">
        <v>1</v>
      </c>
    </row>
    <row r="119" spans="1:5" x14ac:dyDescent="0.25">
      <c r="A119" s="93"/>
      <c r="B119" s="47">
        <v>2021</v>
      </c>
      <c r="C119" s="49">
        <v>57</v>
      </c>
      <c r="D119" s="10" t="s">
        <v>144</v>
      </c>
      <c r="E119" s="10">
        <v>1</v>
      </c>
    </row>
    <row r="120" spans="1:5" x14ac:dyDescent="0.25">
      <c r="A120" s="93"/>
      <c r="B120" s="47">
        <v>2022</v>
      </c>
      <c r="C120" s="49">
        <v>58</v>
      </c>
      <c r="D120" s="10" t="s">
        <v>144</v>
      </c>
      <c r="E120" s="10">
        <v>1</v>
      </c>
    </row>
    <row r="121" spans="1:5" x14ac:dyDescent="0.25">
      <c r="A121" s="94"/>
      <c r="B121" s="47">
        <v>2023</v>
      </c>
      <c r="C121" s="49">
        <v>59</v>
      </c>
      <c r="D121" s="10" t="s">
        <v>144</v>
      </c>
      <c r="E121" s="10">
        <v>1</v>
      </c>
    </row>
    <row r="122" spans="1:5" x14ac:dyDescent="0.25">
      <c r="A122" s="98" t="s">
        <v>117</v>
      </c>
      <c r="B122" s="47">
        <v>2019</v>
      </c>
      <c r="C122" s="49">
        <v>55</v>
      </c>
      <c r="D122" s="10" t="s">
        <v>144</v>
      </c>
      <c r="E122" s="10">
        <v>1</v>
      </c>
    </row>
    <row r="123" spans="1:5" x14ac:dyDescent="0.25">
      <c r="A123" s="99"/>
      <c r="B123" s="47">
        <v>2020</v>
      </c>
      <c r="C123" s="49">
        <v>56</v>
      </c>
      <c r="D123" s="10" t="s">
        <v>144</v>
      </c>
      <c r="E123" s="10">
        <v>1</v>
      </c>
    </row>
    <row r="124" spans="1:5" x14ac:dyDescent="0.25">
      <c r="A124" s="99"/>
      <c r="B124" s="47">
        <v>2021</v>
      </c>
      <c r="C124" s="49">
        <v>57</v>
      </c>
      <c r="D124" s="10" t="s">
        <v>144</v>
      </c>
      <c r="E124" s="10">
        <v>1</v>
      </c>
    </row>
    <row r="125" spans="1:5" x14ac:dyDescent="0.25">
      <c r="A125" s="99"/>
      <c r="B125" s="47">
        <v>2022</v>
      </c>
      <c r="C125" s="49">
        <v>51</v>
      </c>
      <c r="D125" s="10" t="s">
        <v>145</v>
      </c>
      <c r="E125" s="10">
        <v>0</v>
      </c>
    </row>
    <row r="126" spans="1:5" x14ac:dyDescent="0.25">
      <c r="A126" s="100"/>
      <c r="B126" s="47">
        <v>2023</v>
      </c>
      <c r="C126" s="49">
        <v>52</v>
      </c>
      <c r="D126" s="10" t="s">
        <v>145</v>
      </c>
      <c r="E126" s="10">
        <v>0</v>
      </c>
    </row>
    <row r="127" spans="1:5" x14ac:dyDescent="0.25">
      <c r="A127" s="95" t="s">
        <v>126</v>
      </c>
      <c r="B127" s="47">
        <v>2019</v>
      </c>
      <c r="C127" s="49">
        <v>57</v>
      </c>
      <c r="D127" s="10" t="s">
        <v>144</v>
      </c>
      <c r="E127" s="10">
        <v>1</v>
      </c>
    </row>
    <row r="128" spans="1:5" x14ac:dyDescent="0.25">
      <c r="A128" s="96"/>
      <c r="B128" s="47">
        <v>2020</v>
      </c>
      <c r="C128" s="49">
        <v>58</v>
      </c>
      <c r="D128" s="10" t="s">
        <v>144</v>
      </c>
      <c r="E128" s="10">
        <v>1</v>
      </c>
    </row>
    <row r="129" spans="1:5" x14ac:dyDescent="0.25">
      <c r="A129" s="96"/>
      <c r="B129" s="47">
        <v>2021</v>
      </c>
      <c r="C129" s="49">
        <v>59</v>
      </c>
      <c r="D129" s="10" t="s">
        <v>144</v>
      </c>
      <c r="E129" s="10">
        <v>1</v>
      </c>
    </row>
    <row r="130" spans="1:5" x14ac:dyDescent="0.25">
      <c r="A130" s="96"/>
      <c r="B130" s="47">
        <v>2022</v>
      </c>
      <c r="C130" s="49">
        <v>60</v>
      </c>
      <c r="D130" s="10" t="s">
        <v>144</v>
      </c>
      <c r="E130" s="10">
        <v>1</v>
      </c>
    </row>
    <row r="131" spans="1:5" x14ac:dyDescent="0.25">
      <c r="A131" s="97"/>
      <c r="B131" s="47">
        <v>2023</v>
      </c>
      <c r="C131" s="49">
        <v>61</v>
      </c>
      <c r="D131" s="10" t="s">
        <v>144</v>
      </c>
      <c r="E131" s="10">
        <v>1</v>
      </c>
    </row>
    <row r="132" spans="1:5" x14ac:dyDescent="0.25">
      <c r="A132" s="92" t="s">
        <v>128</v>
      </c>
      <c r="B132" s="47">
        <v>2019</v>
      </c>
      <c r="C132" s="49">
        <v>46</v>
      </c>
      <c r="D132" s="10" t="s">
        <v>145</v>
      </c>
      <c r="E132" s="10">
        <v>0</v>
      </c>
    </row>
    <row r="133" spans="1:5" x14ac:dyDescent="0.25">
      <c r="A133" s="93"/>
      <c r="B133" s="47">
        <v>2020</v>
      </c>
      <c r="C133" s="49">
        <v>47</v>
      </c>
      <c r="D133" s="10" t="s">
        <v>145</v>
      </c>
      <c r="E133" s="10">
        <v>0</v>
      </c>
    </row>
    <row r="134" spans="1:5" x14ac:dyDescent="0.25">
      <c r="A134" s="93"/>
      <c r="B134" s="47">
        <v>2021</v>
      </c>
      <c r="C134" s="49">
        <v>48</v>
      </c>
      <c r="D134" s="10" t="s">
        <v>145</v>
      </c>
      <c r="E134" s="10">
        <v>0</v>
      </c>
    </row>
    <row r="135" spans="1:5" x14ac:dyDescent="0.25">
      <c r="A135" s="93"/>
      <c r="B135" s="47">
        <v>2022</v>
      </c>
      <c r="C135" s="49">
        <v>49</v>
      </c>
      <c r="D135" s="10" t="s">
        <v>145</v>
      </c>
      <c r="E135" s="10">
        <v>0</v>
      </c>
    </row>
    <row r="136" spans="1:5" x14ac:dyDescent="0.25">
      <c r="A136" s="94"/>
      <c r="B136" s="47">
        <v>2023</v>
      </c>
      <c r="C136" s="49">
        <v>50</v>
      </c>
      <c r="D136" s="10" t="s">
        <v>145</v>
      </c>
      <c r="E136" s="10">
        <v>0</v>
      </c>
    </row>
  </sheetData>
  <mergeCells count="27">
    <mergeCell ref="A122:A126"/>
    <mergeCell ref="A127:A131"/>
    <mergeCell ref="A132:A136"/>
    <mergeCell ref="A92:A96"/>
    <mergeCell ref="A97:A101"/>
    <mergeCell ref="A102:A106"/>
    <mergeCell ref="A107:A111"/>
    <mergeCell ref="A112:A116"/>
    <mergeCell ref="A117:A121"/>
    <mergeCell ref="A87:A91"/>
    <mergeCell ref="A32:A36"/>
    <mergeCell ref="A37:A41"/>
    <mergeCell ref="A42:A46"/>
    <mergeCell ref="A47:A51"/>
    <mergeCell ref="A52:A56"/>
    <mergeCell ref="A57:A61"/>
    <mergeCell ref="A62:A66"/>
    <mergeCell ref="A67:A71"/>
    <mergeCell ref="A72:A76"/>
    <mergeCell ref="A77:A81"/>
    <mergeCell ref="A82:A86"/>
    <mergeCell ref="A27:A31"/>
    <mergeCell ref="A2:A6"/>
    <mergeCell ref="A7:A11"/>
    <mergeCell ref="A12:A16"/>
    <mergeCell ref="A17:A21"/>
    <mergeCell ref="A22:A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8E80F-F361-4A40-8292-1B283F1DB8B4}">
  <dimension ref="A1:D136"/>
  <sheetViews>
    <sheetView workbookViewId="0">
      <selection activeCell="I9" sqref="I9"/>
    </sheetView>
  </sheetViews>
  <sheetFormatPr defaultRowHeight="15" x14ac:dyDescent="0.25"/>
  <cols>
    <col min="1" max="1" width="17.85546875" bestFit="1" customWidth="1"/>
    <col min="2" max="2" width="6.85546875" bestFit="1" customWidth="1"/>
    <col min="3" max="3" width="20" bestFit="1" customWidth="1"/>
    <col min="4" max="4" width="13.85546875" style="53" bestFit="1" customWidth="1"/>
  </cols>
  <sheetData>
    <row r="1" spans="1:4" x14ac:dyDescent="0.25">
      <c r="A1" s="9" t="s">
        <v>3</v>
      </c>
      <c r="B1" s="12" t="s">
        <v>133</v>
      </c>
      <c r="C1" s="44" t="s">
        <v>131</v>
      </c>
      <c r="D1" s="52" t="s">
        <v>146</v>
      </c>
    </row>
    <row r="2" spans="1:4" x14ac:dyDescent="0.25">
      <c r="A2" s="86" t="s">
        <v>5</v>
      </c>
      <c r="B2" s="5">
        <v>2019</v>
      </c>
      <c r="C2" s="50">
        <v>822375000000</v>
      </c>
      <c r="D2" s="53">
        <f>LN(C2)</f>
        <v>27.435462332352571</v>
      </c>
    </row>
    <row r="3" spans="1:4" x14ac:dyDescent="0.25">
      <c r="A3" s="87"/>
      <c r="B3" s="5">
        <v>2020</v>
      </c>
      <c r="C3" s="50">
        <v>958791000000</v>
      </c>
      <c r="D3" s="53">
        <f t="shared" ref="D3:D66" si="0">LN(C3)</f>
        <v>27.588938952729169</v>
      </c>
    </row>
    <row r="4" spans="1:4" x14ac:dyDescent="0.25">
      <c r="A4" s="87"/>
      <c r="B4" s="5">
        <v>2021</v>
      </c>
      <c r="C4" s="50">
        <v>1304108000000</v>
      </c>
      <c r="D4" s="53">
        <f t="shared" si="0"/>
        <v>27.896540398089339</v>
      </c>
    </row>
    <row r="5" spans="1:4" x14ac:dyDescent="0.25">
      <c r="A5" s="87"/>
      <c r="B5" s="5">
        <v>2022</v>
      </c>
      <c r="C5" s="50">
        <v>1645582000000</v>
      </c>
      <c r="D5" s="53">
        <f t="shared" si="0"/>
        <v>28.129115236965735</v>
      </c>
    </row>
    <row r="6" spans="1:4" x14ac:dyDescent="0.25">
      <c r="A6" s="88"/>
      <c r="B6" s="5">
        <v>2023</v>
      </c>
      <c r="C6" s="50">
        <v>2085182000000</v>
      </c>
      <c r="D6" s="53">
        <f t="shared" si="0"/>
        <v>28.365877257537612</v>
      </c>
    </row>
    <row r="7" spans="1:4" x14ac:dyDescent="0.25">
      <c r="A7" s="86" t="s">
        <v>21</v>
      </c>
      <c r="B7" s="5">
        <v>2019</v>
      </c>
      <c r="C7" s="50">
        <v>723916345285</v>
      </c>
      <c r="D7" s="53">
        <f t="shared" si="0"/>
        <v>27.307941677469802</v>
      </c>
    </row>
    <row r="8" spans="1:4" x14ac:dyDescent="0.25">
      <c r="A8" s="87"/>
      <c r="B8" s="5">
        <v>2020</v>
      </c>
      <c r="C8" s="50">
        <v>1086873666641</v>
      </c>
      <c r="D8" s="53">
        <f t="shared" si="0"/>
        <v>27.714326495271916</v>
      </c>
    </row>
    <row r="9" spans="1:4" x14ac:dyDescent="0.25">
      <c r="A9" s="87"/>
      <c r="B9" s="5">
        <v>2021</v>
      </c>
      <c r="C9" s="50">
        <v>1147260611703</v>
      </c>
      <c r="D9" s="53">
        <f t="shared" si="0"/>
        <v>27.768398139865219</v>
      </c>
    </row>
    <row r="10" spans="1:4" x14ac:dyDescent="0.25">
      <c r="A10" s="87"/>
      <c r="B10" s="5">
        <v>2022</v>
      </c>
      <c r="C10" s="50">
        <v>1074777460412</v>
      </c>
      <c r="D10" s="53">
        <f t="shared" si="0"/>
        <v>27.703134742507675</v>
      </c>
    </row>
    <row r="11" spans="1:4" x14ac:dyDescent="0.25">
      <c r="A11" s="88"/>
      <c r="B11" s="5">
        <v>2023</v>
      </c>
      <c r="C11" s="50">
        <v>1088726193209</v>
      </c>
      <c r="D11" s="53">
        <f t="shared" si="0"/>
        <v>27.716029498705513</v>
      </c>
    </row>
    <row r="12" spans="1:4" x14ac:dyDescent="0.25">
      <c r="A12" s="86" t="s">
        <v>25</v>
      </c>
      <c r="B12" s="5">
        <v>2019</v>
      </c>
      <c r="C12" s="50">
        <v>1245144303719</v>
      </c>
      <c r="D12" s="53">
        <f t="shared" si="0"/>
        <v>27.850272545730174</v>
      </c>
    </row>
    <row r="13" spans="1:4" x14ac:dyDescent="0.25">
      <c r="A13" s="87"/>
      <c r="B13" s="5">
        <v>2020</v>
      </c>
      <c r="C13" s="50">
        <v>1310940121622</v>
      </c>
      <c r="D13" s="53">
        <f t="shared" si="0"/>
        <v>27.901765645847046</v>
      </c>
    </row>
    <row r="14" spans="1:4" x14ac:dyDescent="0.25">
      <c r="A14" s="87"/>
      <c r="B14" s="5">
        <v>2021</v>
      </c>
      <c r="C14" s="50">
        <v>1348181576913</v>
      </c>
      <c r="D14" s="53">
        <f t="shared" si="0"/>
        <v>27.929777820321338</v>
      </c>
    </row>
    <row r="15" spans="1:4" x14ac:dyDescent="0.25">
      <c r="A15" s="87"/>
      <c r="B15" s="5">
        <v>2022</v>
      </c>
      <c r="C15" s="50">
        <v>1790304606780</v>
      </c>
      <c r="D15" s="53">
        <f t="shared" si="0"/>
        <v>28.213406892689179</v>
      </c>
    </row>
    <row r="16" spans="1:4" x14ac:dyDescent="0.25">
      <c r="A16" s="88"/>
      <c r="B16" s="5">
        <v>2023</v>
      </c>
      <c r="C16" s="50">
        <v>2296227711688</v>
      </c>
      <c r="D16" s="53">
        <f t="shared" si="0"/>
        <v>28.462288767032558</v>
      </c>
    </row>
    <row r="17" spans="1:4" x14ac:dyDescent="0.25">
      <c r="A17" s="86" t="s">
        <v>29</v>
      </c>
      <c r="B17" s="5">
        <v>2019</v>
      </c>
      <c r="C17" s="50">
        <v>1425983722000</v>
      </c>
      <c r="D17" s="53">
        <f t="shared" si="0"/>
        <v>27.985883022708233</v>
      </c>
    </row>
    <row r="18" spans="1:4" x14ac:dyDescent="0.25">
      <c r="A18" s="87"/>
      <c r="B18" s="5">
        <v>2020</v>
      </c>
      <c r="C18" s="50">
        <v>1225580913000</v>
      </c>
      <c r="D18" s="53">
        <f t="shared" si="0"/>
        <v>27.834436062214863</v>
      </c>
    </row>
    <row r="19" spans="1:4" x14ac:dyDescent="0.25">
      <c r="A19" s="87"/>
      <c r="B19" s="5">
        <v>2021</v>
      </c>
      <c r="C19" s="50">
        <v>1308722065000</v>
      </c>
      <c r="D19" s="53">
        <f t="shared" si="0"/>
        <v>27.900072254108704</v>
      </c>
    </row>
    <row r="20" spans="1:4" x14ac:dyDescent="0.25">
      <c r="A20" s="87"/>
      <c r="B20" s="5">
        <v>2022</v>
      </c>
      <c r="C20" s="50">
        <v>1307186367000</v>
      </c>
      <c r="D20" s="53">
        <f t="shared" si="0"/>
        <v>27.898898131836198</v>
      </c>
    </row>
    <row r="21" spans="1:4" x14ac:dyDescent="0.25">
      <c r="A21" s="87"/>
      <c r="B21" s="5">
        <v>2023</v>
      </c>
      <c r="C21" s="50">
        <v>1208050010000</v>
      </c>
      <c r="D21" s="53">
        <f t="shared" si="0"/>
        <v>27.820028613590878</v>
      </c>
    </row>
    <row r="22" spans="1:4" x14ac:dyDescent="0.25">
      <c r="A22" s="87" t="s">
        <v>33</v>
      </c>
      <c r="B22" s="5">
        <v>2019</v>
      </c>
      <c r="C22" s="50">
        <v>5063067672414</v>
      </c>
      <c r="D22" s="53">
        <f t="shared" si="0"/>
        <v>29.252993674897308</v>
      </c>
    </row>
    <row r="23" spans="1:4" x14ac:dyDescent="0.25">
      <c r="A23" s="87"/>
      <c r="B23" s="5">
        <v>2020</v>
      </c>
      <c r="C23" s="50">
        <v>6570969641033</v>
      </c>
      <c r="D23" s="53">
        <f t="shared" si="0"/>
        <v>29.513682523689489</v>
      </c>
    </row>
    <row r="24" spans="1:4" x14ac:dyDescent="0.25">
      <c r="A24" s="87"/>
      <c r="B24" s="5">
        <v>2021</v>
      </c>
      <c r="C24" s="50">
        <v>6766602280143</v>
      </c>
      <c r="D24" s="53">
        <f t="shared" si="0"/>
        <v>29.543020198013107</v>
      </c>
    </row>
    <row r="25" spans="1:4" x14ac:dyDescent="0.25">
      <c r="A25" s="87"/>
      <c r="B25" s="5">
        <v>2022</v>
      </c>
      <c r="C25" s="50">
        <v>7327371934290</v>
      </c>
      <c r="D25" s="53">
        <f t="shared" si="0"/>
        <v>29.622638031970332</v>
      </c>
    </row>
    <row r="26" spans="1:4" x14ac:dyDescent="0.25">
      <c r="A26" s="88"/>
      <c r="B26" s="5">
        <v>2023</v>
      </c>
      <c r="C26" s="50">
        <v>7427707902688</v>
      </c>
      <c r="D26" s="53">
        <f t="shared" si="0"/>
        <v>29.636238434828897</v>
      </c>
    </row>
    <row r="27" spans="1:4" x14ac:dyDescent="0.25">
      <c r="A27" s="86" t="s">
        <v>41</v>
      </c>
      <c r="B27" s="5">
        <v>2019</v>
      </c>
      <c r="C27" s="50">
        <v>96198559000000</v>
      </c>
      <c r="D27" s="53">
        <f t="shared" si="0"/>
        <v>32.197435494278039</v>
      </c>
    </row>
    <row r="28" spans="1:4" x14ac:dyDescent="0.25">
      <c r="A28" s="87"/>
      <c r="B28" s="5">
        <v>2020</v>
      </c>
      <c r="C28" s="50">
        <v>163136516000000</v>
      </c>
      <c r="D28" s="53">
        <f t="shared" si="0"/>
        <v>32.725608487682294</v>
      </c>
    </row>
    <row r="29" spans="1:4" x14ac:dyDescent="0.25">
      <c r="A29" s="87"/>
      <c r="B29" s="5">
        <v>2021</v>
      </c>
      <c r="C29" s="50">
        <v>179356193000000</v>
      </c>
      <c r="D29" s="53">
        <f t="shared" si="0"/>
        <v>32.820394849558802</v>
      </c>
    </row>
    <row r="30" spans="1:4" x14ac:dyDescent="0.25">
      <c r="A30" s="87"/>
      <c r="B30" s="5">
        <v>2022</v>
      </c>
      <c r="C30" s="51">
        <v>180433300000000</v>
      </c>
      <c r="D30" s="53">
        <f t="shared" si="0"/>
        <v>32.826382296322912</v>
      </c>
    </row>
    <row r="31" spans="1:4" x14ac:dyDescent="0.25">
      <c r="A31" s="88"/>
      <c r="B31" s="5">
        <v>2023</v>
      </c>
      <c r="C31" s="51">
        <v>186587957000000</v>
      </c>
      <c r="D31" s="53">
        <f t="shared" si="0"/>
        <v>32.859923863137936</v>
      </c>
    </row>
    <row r="32" spans="1:4" x14ac:dyDescent="0.25">
      <c r="A32" s="86" t="s">
        <v>43</v>
      </c>
      <c r="B32" s="5">
        <v>2019</v>
      </c>
      <c r="C32" s="50">
        <v>666313386673</v>
      </c>
      <c r="D32" s="53">
        <f t="shared" si="0"/>
        <v>27.225025947372664</v>
      </c>
    </row>
    <row r="33" spans="1:4" x14ac:dyDescent="0.25">
      <c r="A33" s="87"/>
      <c r="B33" s="5">
        <v>2020</v>
      </c>
      <c r="C33" s="50">
        <v>674806910037</v>
      </c>
      <c r="D33" s="53">
        <f t="shared" si="0"/>
        <v>27.237692427691758</v>
      </c>
    </row>
    <row r="34" spans="1:4" x14ac:dyDescent="0.25">
      <c r="A34" s="87"/>
      <c r="B34" s="5">
        <v>2021</v>
      </c>
      <c r="C34" s="50">
        <v>767726284113</v>
      </c>
      <c r="D34" s="53">
        <f t="shared" si="0"/>
        <v>27.366699105673661</v>
      </c>
    </row>
    <row r="35" spans="1:4" x14ac:dyDescent="0.25">
      <c r="A35" s="87"/>
      <c r="B35" s="5">
        <v>2022</v>
      </c>
      <c r="C35" s="50">
        <v>860100358989</v>
      </c>
      <c r="D35" s="53">
        <f t="shared" si="0"/>
        <v>27.480314915884296</v>
      </c>
    </row>
    <row r="36" spans="1:4" x14ac:dyDescent="0.25">
      <c r="A36" s="88"/>
      <c r="B36" s="5">
        <v>2023</v>
      </c>
      <c r="C36" s="50">
        <v>828378354007</v>
      </c>
      <c r="D36" s="53">
        <f t="shared" si="0"/>
        <v>27.442735836245955</v>
      </c>
    </row>
    <row r="37" spans="1:4" x14ac:dyDescent="0.25">
      <c r="A37" s="86" t="s">
        <v>48</v>
      </c>
      <c r="B37" s="5">
        <v>2019</v>
      </c>
      <c r="C37" s="50">
        <v>2896950000000</v>
      </c>
      <c r="D37" s="53">
        <f t="shared" si="0"/>
        <v>28.694679575333129</v>
      </c>
    </row>
    <row r="38" spans="1:4" x14ac:dyDescent="0.25">
      <c r="A38" s="87"/>
      <c r="B38" s="5">
        <v>2020</v>
      </c>
      <c r="C38" s="50">
        <v>2907425000000</v>
      </c>
      <c r="D38" s="53">
        <f t="shared" si="0"/>
        <v>28.698288925649688</v>
      </c>
    </row>
    <row r="39" spans="1:4" x14ac:dyDescent="0.25">
      <c r="A39" s="87"/>
      <c r="B39" s="5">
        <v>2021</v>
      </c>
      <c r="C39" s="50">
        <v>2922017000000</v>
      </c>
      <c r="D39" s="53">
        <f t="shared" si="0"/>
        <v>28.703295247173056</v>
      </c>
    </row>
    <row r="40" spans="1:4" x14ac:dyDescent="0.25">
      <c r="A40" s="87"/>
      <c r="B40" s="5">
        <v>2022</v>
      </c>
      <c r="C40" s="50">
        <v>3374502000000</v>
      </c>
      <c r="D40" s="53">
        <f t="shared" si="0"/>
        <v>28.847268873810094</v>
      </c>
    </row>
    <row r="41" spans="1:4" x14ac:dyDescent="0.25">
      <c r="A41" s="88"/>
      <c r="B41" s="5">
        <v>2023</v>
      </c>
      <c r="C41" s="50">
        <v>3407442000000</v>
      </c>
      <c r="D41" s="53">
        <f t="shared" si="0"/>
        <v>28.85698297909564</v>
      </c>
    </row>
    <row r="42" spans="1:4" x14ac:dyDescent="0.25">
      <c r="A42" s="86" t="s">
        <v>50</v>
      </c>
      <c r="B42" s="5">
        <v>2019</v>
      </c>
      <c r="C42" s="50">
        <v>19037918806473</v>
      </c>
      <c r="D42" s="53">
        <f t="shared" si="0"/>
        <v>30.577453832934669</v>
      </c>
    </row>
    <row r="43" spans="1:4" x14ac:dyDescent="0.25">
      <c r="A43" s="87"/>
      <c r="B43" s="5">
        <v>2020</v>
      </c>
      <c r="C43" s="50">
        <v>19777500514550</v>
      </c>
      <c r="D43" s="53">
        <f t="shared" si="0"/>
        <v>30.6155660698589</v>
      </c>
    </row>
    <row r="44" spans="1:4" x14ac:dyDescent="0.25">
      <c r="A44" s="87"/>
      <c r="B44" s="5">
        <v>2021</v>
      </c>
      <c r="C44" s="50">
        <v>19917653265528</v>
      </c>
      <c r="D44" s="53">
        <f t="shared" si="0"/>
        <v>30.622627553189677</v>
      </c>
    </row>
    <row r="45" spans="1:4" x14ac:dyDescent="0.25">
      <c r="A45" s="87"/>
      <c r="B45" s="5">
        <v>2022</v>
      </c>
      <c r="C45" s="50">
        <v>22276160695411</v>
      </c>
      <c r="D45" s="53">
        <f t="shared" si="0"/>
        <v>30.734538195465962</v>
      </c>
    </row>
    <row r="46" spans="1:4" x14ac:dyDescent="0.25">
      <c r="A46" s="88"/>
      <c r="B46" s="5">
        <v>2023</v>
      </c>
      <c r="C46" s="50">
        <v>23870404962472</v>
      </c>
      <c r="D46" s="53">
        <f t="shared" si="0"/>
        <v>30.803660521467258</v>
      </c>
    </row>
    <row r="47" spans="1:4" x14ac:dyDescent="0.25">
      <c r="A47" s="86" t="s">
        <v>61</v>
      </c>
      <c r="B47" s="5">
        <v>2019</v>
      </c>
      <c r="C47" s="50">
        <v>4682083844951</v>
      </c>
      <c r="D47" s="53">
        <f t="shared" si="0"/>
        <v>29.174764392771777</v>
      </c>
    </row>
    <row r="48" spans="1:4" x14ac:dyDescent="0.25">
      <c r="A48" s="87"/>
      <c r="B48" s="5">
        <v>2020</v>
      </c>
      <c r="C48" s="50">
        <v>4452166671985</v>
      </c>
      <c r="D48" s="53">
        <f t="shared" si="0"/>
        <v>29.124411986193863</v>
      </c>
    </row>
    <row r="49" spans="1:4" x14ac:dyDescent="0.25">
      <c r="A49" s="87"/>
      <c r="B49" s="5">
        <v>2021</v>
      </c>
      <c r="C49" s="50">
        <v>4191284422677</v>
      </c>
      <c r="D49" s="53">
        <f t="shared" si="0"/>
        <v>29.064028347678988</v>
      </c>
    </row>
    <row r="50" spans="1:4" x14ac:dyDescent="0.25">
      <c r="A50" s="87"/>
      <c r="B50" s="5">
        <v>2022</v>
      </c>
      <c r="C50" s="50">
        <v>4130321616083</v>
      </c>
      <c r="D50" s="53">
        <f t="shared" si="0"/>
        <v>29.049376393013116</v>
      </c>
    </row>
    <row r="51" spans="1:4" x14ac:dyDescent="0.25">
      <c r="A51" s="88"/>
      <c r="B51" s="5">
        <v>2023</v>
      </c>
      <c r="C51" s="50">
        <v>3943518425042</v>
      </c>
      <c r="D51" s="53">
        <f t="shared" si="0"/>
        <v>29.00309444202966</v>
      </c>
    </row>
    <row r="52" spans="1:4" x14ac:dyDescent="0.25">
      <c r="A52" s="86" t="s">
        <v>63</v>
      </c>
      <c r="B52" s="5">
        <v>2019</v>
      </c>
      <c r="C52" s="50">
        <v>1820383352811</v>
      </c>
      <c r="D52" s="53">
        <f t="shared" si="0"/>
        <v>28.230068228249788</v>
      </c>
    </row>
    <row r="53" spans="1:4" x14ac:dyDescent="0.25">
      <c r="A53" s="87"/>
      <c r="B53" s="5">
        <v>2020</v>
      </c>
      <c r="C53" s="50">
        <v>1768660546754</v>
      </c>
      <c r="D53" s="53">
        <f t="shared" si="0"/>
        <v>28.201243622785679</v>
      </c>
    </row>
    <row r="54" spans="1:4" x14ac:dyDescent="0.25">
      <c r="A54" s="87"/>
      <c r="B54" s="5">
        <v>2021</v>
      </c>
      <c r="C54" s="50">
        <v>1970428120056</v>
      </c>
      <c r="D54" s="53">
        <f t="shared" si="0"/>
        <v>28.309271954893294</v>
      </c>
    </row>
    <row r="55" spans="1:4" x14ac:dyDescent="0.25">
      <c r="A55" s="87"/>
      <c r="B55" s="5">
        <v>2022</v>
      </c>
      <c r="C55" s="50">
        <v>2042199577083</v>
      </c>
      <c r="D55" s="53">
        <f t="shared" si="0"/>
        <v>28.345048566978903</v>
      </c>
    </row>
    <row r="56" spans="1:4" x14ac:dyDescent="0.25">
      <c r="A56" s="88"/>
      <c r="B56" s="5">
        <v>2023</v>
      </c>
      <c r="C56" s="50">
        <v>1839622473747</v>
      </c>
      <c r="D56" s="53">
        <f t="shared" si="0"/>
        <v>28.240581489186287</v>
      </c>
    </row>
    <row r="57" spans="1:4" x14ac:dyDescent="0.25">
      <c r="A57" s="86" t="s">
        <v>65</v>
      </c>
      <c r="B57" s="5">
        <v>2019</v>
      </c>
      <c r="C57" s="50">
        <v>790845543826</v>
      </c>
      <c r="D57" s="53">
        <f t="shared" si="0"/>
        <v>27.396368518676066</v>
      </c>
    </row>
    <row r="58" spans="1:4" x14ac:dyDescent="0.25">
      <c r="A58" s="87"/>
      <c r="B58" s="5">
        <v>2020</v>
      </c>
      <c r="C58" s="50">
        <v>773863042440</v>
      </c>
      <c r="D58" s="53">
        <f t="shared" si="0"/>
        <v>27.374660747127098</v>
      </c>
    </row>
    <row r="59" spans="1:4" x14ac:dyDescent="0.25">
      <c r="A59" s="87"/>
      <c r="B59" s="5">
        <v>2021</v>
      </c>
      <c r="C59" s="50">
        <v>889125250792</v>
      </c>
      <c r="D59" s="53">
        <f t="shared" si="0"/>
        <v>27.513503952066127</v>
      </c>
    </row>
    <row r="60" spans="1:4" x14ac:dyDescent="0.25">
      <c r="A60" s="87"/>
      <c r="B60" s="5">
        <v>2022</v>
      </c>
      <c r="C60" s="50">
        <v>1033289474829</v>
      </c>
      <c r="D60" s="53">
        <f t="shared" si="0"/>
        <v>27.663768494136907</v>
      </c>
    </row>
    <row r="61" spans="1:4" x14ac:dyDescent="0.25">
      <c r="A61" s="88"/>
      <c r="B61" s="5">
        <v>2023</v>
      </c>
      <c r="C61" s="50">
        <v>1282739303035</v>
      </c>
      <c r="D61" s="53">
        <f t="shared" si="0"/>
        <v>27.880018987645819</v>
      </c>
    </row>
    <row r="62" spans="1:4" x14ac:dyDescent="0.25">
      <c r="A62" s="86" t="s">
        <v>67</v>
      </c>
      <c r="B62" s="5">
        <v>2019</v>
      </c>
      <c r="C62" s="50">
        <v>2881563083954</v>
      </c>
      <c r="D62" s="53">
        <f t="shared" si="0"/>
        <v>28.689354000331711</v>
      </c>
    </row>
    <row r="63" spans="1:4" x14ac:dyDescent="0.25">
      <c r="A63" s="87"/>
      <c r="B63" s="5">
        <v>2020</v>
      </c>
      <c r="C63" s="50">
        <v>3448995059882</v>
      </c>
      <c r="D63" s="53">
        <f t="shared" si="0"/>
        <v>28.869104017548796</v>
      </c>
    </row>
    <row r="64" spans="1:4" x14ac:dyDescent="0.25">
      <c r="A64" s="87"/>
      <c r="B64" s="5">
        <v>2021</v>
      </c>
      <c r="C64" s="50">
        <v>3919243683748</v>
      </c>
      <c r="D64" s="53">
        <f t="shared" si="0"/>
        <v>28.996919813296635</v>
      </c>
    </row>
    <row r="65" spans="1:4" x14ac:dyDescent="0.25">
      <c r="A65" s="87"/>
      <c r="B65" s="5">
        <v>2022</v>
      </c>
      <c r="C65" s="50">
        <v>4590737849889</v>
      </c>
      <c r="D65" s="53">
        <f t="shared" si="0"/>
        <v>29.155061878691651</v>
      </c>
    </row>
    <row r="66" spans="1:4" x14ac:dyDescent="0.25">
      <c r="A66" s="88"/>
      <c r="B66" s="5">
        <v>2023</v>
      </c>
      <c r="C66" s="50">
        <v>5482234635262</v>
      </c>
      <c r="D66" s="53">
        <f t="shared" si="0"/>
        <v>29.332533913926039</v>
      </c>
    </row>
    <row r="67" spans="1:4" x14ac:dyDescent="0.25">
      <c r="A67" s="83" t="s">
        <v>69</v>
      </c>
      <c r="B67" s="5">
        <v>2019</v>
      </c>
      <c r="C67" s="50">
        <v>17363003000000</v>
      </c>
      <c r="D67" s="53">
        <f t="shared" ref="D67:D130" si="1">LN(C67)</f>
        <v>30.485362794071737</v>
      </c>
    </row>
    <row r="68" spans="1:4" x14ac:dyDescent="0.25">
      <c r="A68" s="84"/>
      <c r="B68" s="5">
        <v>2020</v>
      </c>
      <c r="C68" s="50">
        <v>19431293000000</v>
      </c>
      <c r="D68" s="53">
        <f t="shared" si="1"/>
        <v>30.597905923681228</v>
      </c>
    </row>
    <row r="69" spans="1:4" x14ac:dyDescent="0.25">
      <c r="A69" s="84"/>
      <c r="B69" s="5">
        <v>2021</v>
      </c>
      <c r="C69" s="50">
        <v>21064017000000</v>
      </c>
      <c r="D69" s="53">
        <f t="shared" si="1"/>
        <v>30.678587345186415</v>
      </c>
    </row>
    <row r="70" spans="1:4" x14ac:dyDescent="0.25">
      <c r="A70" s="84"/>
      <c r="B70" s="5">
        <v>2022</v>
      </c>
      <c r="C70" s="50">
        <v>23673644000000</v>
      </c>
      <c r="D70" s="53">
        <f t="shared" si="1"/>
        <v>30.795383477753198</v>
      </c>
    </row>
    <row r="71" spans="1:4" x14ac:dyDescent="0.25">
      <c r="A71" s="85"/>
      <c r="B71" s="5">
        <v>2023</v>
      </c>
      <c r="C71" s="50">
        <v>25883325000000</v>
      </c>
      <c r="D71" s="53">
        <f t="shared" si="1"/>
        <v>30.884620054897582</v>
      </c>
    </row>
    <row r="72" spans="1:4" x14ac:dyDescent="0.25">
      <c r="A72" s="86" t="s">
        <v>71</v>
      </c>
      <c r="B72" s="5">
        <v>2019</v>
      </c>
      <c r="C72" s="50">
        <v>6608422000000</v>
      </c>
      <c r="D72" s="53">
        <f t="shared" si="1"/>
        <v>29.519366012093606</v>
      </c>
    </row>
    <row r="73" spans="1:4" x14ac:dyDescent="0.25">
      <c r="A73" s="87"/>
      <c r="B73" s="5">
        <v>2020</v>
      </c>
      <c r="C73" s="50">
        <v>3972379000000</v>
      </c>
      <c r="D73" s="53">
        <f t="shared" si="1"/>
        <v>29.010386275484951</v>
      </c>
    </row>
    <row r="74" spans="1:4" x14ac:dyDescent="0.25">
      <c r="A74" s="87"/>
      <c r="B74" s="5">
        <v>2021</v>
      </c>
      <c r="C74" s="50">
        <v>2268730000000</v>
      </c>
      <c r="D74" s="53">
        <f t="shared" si="1"/>
        <v>28.45024131949372</v>
      </c>
    </row>
    <row r="75" spans="1:4" x14ac:dyDescent="0.25">
      <c r="A75" s="87"/>
      <c r="B75" s="5">
        <v>2022</v>
      </c>
      <c r="C75" s="50">
        <v>7376375000000</v>
      </c>
      <c r="D75" s="53">
        <f t="shared" si="1"/>
        <v>29.629303441454496</v>
      </c>
    </row>
    <row r="76" spans="1:4" x14ac:dyDescent="0.25">
      <c r="A76" s="88"/>
      <c r="B76" s="5">
        <v>2023</v>
      </c>
      <c r="C76" s="50">
        <v>7523956000000</v>
      </c>
      <c r="D76" s="53">
        <f t="shared" si="1"/>
        <v>29.649113179397016</v>
      </c>
    </row>
    <row r="77" spans="1:4" x14ac:dyDescent="0.25">
      <c r="A77" s="86" t="s">
        <v>74</v>
      </c>
      <c r="B77" s="5">
        <v>2019</v>
      </c>
      <c r="C77" s="51">
        <v>78647274000000</v>
      </c>
      <c r="D77" s="53">
        <f t="shared" si="1"/>
        <v>31.995994084946599</v>
      </c>
    </row>
    <row r="78" spans="1:4" x14ac:dyDescent="0.25">
      <c r="A78" s="87"/>
      <c r="B78" s="5">
        <v>2020</v>
      </c>
      <c r="C78" s="51">
        <v>78191409000000</v>
      </c>
      <c r="D78" s="53">
        <f t="shared" si="1"/>
        <v>31.990180898109795</v>
      </c>
    </row>
    <row r="79" spans="1:4" x14ac:dyDescent="0.25">
      <c r="A79" s="87"/>
      <c r="B79" s="5">
        <v>2021</v>
      </c>
      <c r="C79" s="51">
        <v>89964369000000</v>
      </c>
      <c r="D79" s="53">
        <f t="shared" si="1"/>
        <v>32.130434807869719</v>
      </c>
    </row>
    <row r="80" spans="1:4" x14ac:dyDescent="0.25">
      <c r="A80" s="87"/>
      <c r="B80" s="5">
        <v>2022</v>
      </c>
      <c r="C80" s="51">
        <v>88562617000000</v>
      </c>
      <c r="D80" s="53">
        <f t="shared" si="1"/>
        <v>32.114730954479491</v>
      </c>
    </row>
    <row r="81" spans="1:4" x14ac:dyDescent="0.25">
      <c r="A81" s="88"/>
      <c r="B81" s="5">
        <v>2023</v>
      </c>
      <c r="C81" s="51">
        <v>92450823000000</v>
      </c>
      <c r="D81" s="53">
        <f t="shared" si="1"/>
        <v>32.157697975831304</v>
      </c>
    </row>
    <row r="82" spans="1:4" x14ac:dyDescent="0.25">
      <c r="A82" s="86" t="s">
        <v>76</v>
      </c>
      <c r="B82" s="5">
        <v>2019</v>
      </c>
      <c r="C82" s="51">
        <v>50902806000000</v>
      </c>
      <c r="D82" s="53">
        <f t="shared" si="1"/>
        <v>31.560939165666923</v>
      </c>
    </row>
    <row r="83" spans="1:4" x14ac:dyDescent="0.25">
      <c r="A83" s="87"/>
      <c r="B83" s="5">
        <v>2020</v>
      </c>
      <c r="C83" s="51">
        <v>49674030000000</v>
      </c>
      <c r="D83" s="53">
        <f t="shared" si="1"/>
        <v>31.536503377250764</v>
      </c>
    </row>
    <row r="84" spans="1:4" x14ac:dyDescent="0.25">
      <c r="A84" s="87"/>
      <c r="B84" s="5">
        <v>2021</v>
      </c>
      <c r="C84" s="51">
        <v>53090428000000</v>
      </c>
      <c r="D84" s="53">
        <f t="shared" si="1"/>
        <v>31.603017764273513</v>
      </c>
    </row>
    <row r="85" spans="1:4" x14ac:dyDescent="0.25">
      <c r="A85" s="87"/>
      <c r="B85" s="5">
        <v>2022</v>
      </c>
      <c r="C85" s="51">
        <v>26616824000000</v>
      </c>
      <c r="D85" s="53">
        <f t="shared" si="1"/>
        <v>30.912564612987271</v>
      </c>
    </row>
    <row r="86" spans="1:4" x14ac:dyDescent="0.25">
      <c r="A86" s="88"/>
      <c r="B86" s="5">
        <v>2023</v>
      </c>
      <c r="C86" s="51">
        <v>25446411000000</v>
      </c>
      <c r="D86" s="53">
        <f t="shared" si="1"/>
        <v>30.867595827369595</v>
      </c>
    </row>
    <row r="87" spans="1:4" x14ac:dyDescent="0.25">
      <c r="A87" s="86" t="s">
        <v>82</v>
      </c>
      <c r="B87" s="5">
        <v>2019</v>
      </c>
      <c r="C87" s="50">
        <v>1299521608556</v>
      </c>
      <c r="D87" s="53">
        <f t="shared" si="1"/>
        <v>27.893017319251385</v>
      </c>
    </row>
    <row r="88" spans="1:4" x14ac:dyDescent="0.25">
      <c r="A88" s="87"/>
      <c r="B88" s="5">
        <v>2020</v>
      </c>
      <c r="C88" s="50">
        <v>1614442007528</v>
      </c>
      <c r="D88" s="53">
        <f t="shared" si="1"/>
        <v>28.110010506727544</v>
      </c>
    </row>
    <row r="89" spans="1:4" x14ac:dyDescent="0.25">
      <c r="A89" s="87"/>
      <c r="B89" s="5">
        <v>2021</v>
      </c>
      <c r="C89" s="50">
        <v>1891169731202</v>
      </c>
      <c r="D89" s="53">
        <f t="shared" si="1"/>
        <v>28.268216658955023</v>
      </c>
    </row>
    <row r="90" spans="1:4" x14ac:dyDescent="0.25">
      <c r="A90" s="87"/>
      <c r="B90" s="5">
        <v>2022</v>
      </c>
      <c r="C90" s="50">
        <v>2168793843296</v>
      </c>
      <c r="D90" s="53">
        <f t="shared" si="1"/>
        <v>28.405192296366234</v>
      </c>
    </row>
    <row r="91" spans="1:4" x14ac:dyDescent="0.25">
      <c r="A91" s="88"/>
      <c r="B91" s="5">
        <v>2023</v>
      </c>
      <c r="C91" s="50">
        <v>2575756967645</v>
      </c>
      <c r="D91" s="53">
        <f t="shared" si="1"/>
        <v>28.577164574861591</v>
      </c>
    </row>
    <row r="92" spans="1:4" x14ac:dyDescent="0.25">
      <c r="A92" s="86" t="s">
        <v>85</v>
      </c>
      <c r="B92" s="5">
        <v>2019</v>
      </c>
      <c r="C92" s="51">
        <v>1829960714000</v>
      </c>
      <c r="D92" s="53">
        <f t="shared" si="1"/>
        <v>28.23531561479188</v>
      </c>
    </row>
    <row r="93" spans="1:4" x14ac:dyDescent="0.25">
      <c r="A93" s="87"/>
      <c r="B93" s="5">
        <v>2020</v>
      </c>
      <c r="C93" s="51">
        <v>1986711872000</v>
      </c>
      <c r="D93" s="53">
        <f t="shared" si="1"/>
        <v>28.317502062441235</v>
      </c>
    </row>
    <row r="94" spans="1:4" x14ac:dyDescent="0.25">
      <c r="A94" s="87"/>
      <c r="B94" s="5">
        <v>2021</v>
      </c>
      <c r="C94" s="51">
        <v>2082911322000</v>
      </c>
      <c r="D94" s="53">
        <f t="shared" si="1"/>
        <v>28.364787705049597</v>
      </c>
    </row>
    <row r="95" spans="1:4" x14ac:dyDescent="0.25">
      <c r="A95" s="87"/>
      <c r="B95" s="5">
        <v>2022</v>
      </c>
      <c r="C95" s="51">
        <v>2009139485000</v>
      </c>
      <c r="D95" s="53">
        <f t="shared" si="1"/>
        <v>28.328727629415898</v>
      </c>
    </row>
    <row r="96" spans="1:4" x14ac:dyDescent="0.25">
      <c r="A96" s="88"/>
      <c r="B96" s="5">
        <v>2023</v>
      </c>
      <c r="C96" s="51">
        <v>2042171821000</v>
      </c>
      <c r="D96" s="53">
        <f t="shared" si="1"/>
        <v>28.345034975617935</v>
      </c>
    </row>
    <row r="97" spans="1:4" x14ac:dyDescent="0.25">
      <c r="A97" s="86" t="s">
        <v>91</v>
      </c>
      <c r="B97" s="5">
        <v>2019</v>
      </c>
      <c r="C97" s="51">
        <v>20264727000000</v>
      </c>
      <c r="D97" s="53">
        <f t="shared" si="1"/>
        <v>30.639902904415489</v>
      </c>
    </row>
    <row r="98" spans="1:4" x14ac:dyDescent="0.25">
      <c r="A98" s="87"/>
      <c r="B98" s="5">
        <v>2020</v>
      </c>
      <c r="C98" s="51">
        <v>22564300000000</v>
      </c>
      <c r="D98" s="53">
        <f t="shared" si="1"/>
        <v>30.747390127232872</v>
      </c>
    </row>
    <row r="99" spans="1:4" x14ac:dyDescent="0.25">
      <c r="A99" s="87"/>
      <c r="B99" s="5">
        <v>2021</v>
      </c>
      <c r="C99" s="51">
        <v>25666635000000</v>
      </c>
      <c r="D99" s="53">
        <f t="shared" si="1"/>
        <v>30.876213015347126</v>
      </c>
    </row>
    <row r="100" spans="1:4" x14ac:dyDescent="0.25">
      <c r="A100" s="87"/>
      <c r="B100" s="5">
        <v>2022</v>
      </c>
      <c r="C100" s="51">
        <v>27241313000000</v>
      </c>
      <c r="D100" s="53">
        <f t="shared" si="1"/>
        <v>30.935755797222964</v>
      </c>
    </row>
    <row r="101" spans="1:4" x14ac:dyDescent="0.25">
      <c r="A101" s="88"/>
      <c r="B101" s="5">
        <v>2023</v>
      </c>
      <c r="C101" s="51">
        <v>27057568000000</v>
      </c>
      <c r="D101" s="53">
        <f t="shared" si="1"/>
        <v>30.928987860278959</v>
      </c>
    </row>
    <row r="102" spans="1:4" x14ac:dyDescent="0.25">
      <c r="A102" s="86" t="s">
        <v>93</v>
      </c>
      <c r="B102" s="5">
        <v>2019</v>
      </c>
      <c r="C102" s="50">
        <v>901060986000</v>
      </c>
      <c r="D102" s="53">
        <f t="shared" si="1"/>
        <v>27.526838779278513</v>
      </c>
    </row>
    <row r="103" spans="1:4" x14ac:dyDescent="0.25">
      <c r="A103" s="87"/>
      <c r="B103" s="5">
        <v>2020</v>
      </c>
      <c r="C103" s="50">
        <v>929901046000</v>
      </c>
      <c r="D103" s="53">
        <f t="shared" si="1"/>
        <v>27.558344015282064</v>
      </c>
    </row>
    <row r="104" spans="1:4" x14ac:dyDescent="0.25">
      <c r="A104" s="87"/>
      <c r="B104" s="5">
        <v>2021</v>
      </c>
      <c r="C104" s="50">
        <v>1026266866000</v>
      </c>
      <c r="D104" s="53">
        <f t="shared" si="1"/>
        <v>27.656948932169964</v>
      </c>
    </row>
    <row r="105" spans="1:4" x14ac:dyDescent="0.25">
      <c r="A105" s="87"/>
      <c r="B105" s="5">
        <v>2022</v>
      </c>
      <c r="C105" s="50">
        <v>1037647240000</v>
      </c>
      <c r="D105" s="53">
        <f t="shared" si="1"/>
        <v>27.667976997054136</v>
      </c>
    </row>
    <row r="106" spans="1:4" x14ac:dyDescent="0.25">
      <c r="A106" s="88"/>
      <c r="B106" s="5">
        <v>2023</v>
      </c>
      <c r="C106" s="50">
        <v>957814110000</v>
      </c>
      <c r="D106" s="53">
        <f t="shared" si="1"/>
        <v>27.58791955642317</v>
      </c>
    </row>
    <row r="107" spans="1:4" x14ac:dyDescent="0.25">
      <c r="A107" s="86" t="s">
        <v>95</v>
      </c>
      <c r="B107" s="5">
        <v>2019</v>
      </c>
      <c r="C107" s="51">
        <v>2096719180000</v>
      </c>
      <c r="D107" s="53">
        <f t="shared" si="1"/>
        <v>28.371394943764066</v>
      </c>
    </row>
    <row r="108" spans="1:4" x14ac:dyDescent="0.25">
      <c r="A108" s="87"/>
      <c r="B108" s="5">
        <v>2020</v>
      </c>
      <c r="C108" s="50">
        <v>1915989375000</v>
      </c>
      <c r="D108" s="53">
        <f t="shared" si="1"/>
        <v>28.281255250054745</v>
      </c>
    </row>
    <row r="109" spans="1:4" x14ac:dyDescent="0.25">
      <c r="A109" s="87"/>
      <c r="B109" s="5">
        <v>2021</v>
      </c>
      <c r="C109" s="50">
        <v>1838539299000</v>
      </c>
      <c r="D109" s="53">
        <f t="shared" si="1"/>
        <v>28.239992513037201</v>
      </c>
    </row>
    <row r="110" spans="1:4" x14ac:dyDescent="0.25">
      <c r="A110" s="87"/>
      <c r="B110" s="5">
        <v>2022</v>
      </c>
      <c r="C110" s="50">
        <v>1806280965000</v>
      </c>
      <c r="D110" s="53">
        <f t="shared" si="1"/>
        <v>28.222291131912804</v>
      </c>
    </row>
    <row r="111" spans="1:4" x14ac:dyDescent="0.25">
      <c r="A111" s="88"/>
      <c r="B111" s="5">
        <v>2023</v>
      </c>
      <c r="C111" s="50">
        <v>1765887592000</v>
      </c>
      <c r="D111" s="53">
        <f t="shared" si="1"/>
        <v>28.199674564895364</v>
      </c>
    </row>
    <row r="112" spans="1:4" x14ac:dyDescent="0.25">
      <c r="A112" s="86" t="s">
        <v>101</v>
      </c>
      <c r="B112" s="5">
        <v>2019</v>
      </c>
      <c r="C112" s="50">
        <v>3529557000000</v>
      </c>
      <c r="D112" s="53">
        <f t="shared" si="1"/>
        <v>28.892193483247794</v>
      </c>
    </row>
    <row r="113" spans="1:4" x14ac:dyDescent="0.25">
      <c r="A113" s="87"/>
      <c r="B113" s="5">
        <v>2020</v>
      </c>
      <c r="C113" s="50">
        <v>3849516000000</v>
      </c>
      <c r="D113" s="53">
        <f t="shared" si="1"/>
        <v>28.978968542039823</v>
      </c>
    </row>
    <row r="114" spans="1:4" x14ac:dyDescent="0.25">
      <c r="A114" s="87"/>
      <c r="B114" s="5">
        <v>2021</v>
      </c>
      <c r="C114" s="50">
        <v>4068970000000</v>
      </c>
      <c r="D114" s="53">
        <f t="shared" si="1"/>
        <v>29.034411012102048</v>
      </c>
    </row>
    <row r="115" spans="1:4" x14ac:dyDescent="0.25">
      <c r="A115" s="87"/>
      <c r="B115" s="5">
        <v>2022</v>
      </c>
      <c r="C115" s="50">
        <v>4081442000000</v>
      </c>
      <c r="D115" s="53">
        <f t="shared" si="1"/>
        <v>29.037471473275012</v>
      </c>
    </row>
    <row r="116" spans="1:4" x14ac:dyDescent="0.25">
      <c r="A116" s="88"/>
      <c r="B116" s="5">
        <v>2023</v>
      </c>
      <c r="C116" s="50">
        <v>3890706000000</v>
      </c>
      <c r="D116" s="53">
        <f t="shared" si="1"/>
        <v>28.989611748093974</v>
      </c>
    </row>
    <row r="117" spans="1:4" x14ac:dyDescent="0.25">
      <c r="A117" s="86" t="s">
        <v>103</v>
      </c>
      <c r="B117" s="5">
        <v>2019</v>
      </c>
      <c r="C117" s="50">
        <v>8372769580743</v>
      </c>
      <c r="D117" s="53">
        <f t="shared" si="1"/>
        <v>29.756005839453298</v>
      </c>
    </row>
    <row r="118" spans="1:4" x14ac:dyDescent="0.25">
      <c r="A118" s="87"/>
      <c r="B118" s="5">
        <v>2020</v>
      </c>
      <c r="C118" s="50">
        <v>9104657533366</v>
      </c>
      <c r="D118" s="53">
        <f t="shared" si="1"/>
        <v>29.839807215371188</v>
      </c>
    </row>
    <row r="119" spans="1:4" x14ac:dyDescent="0.25">
      <c r="A119" s="87"/>
      <c r="B119" s="5">
        <v>2021</v>
      </c>
      <c r="C119" s="50">
        <v>9644326662784</v>
      </c>
      <c r="D119" s="53">
        <f t="shared" si="1"/>
        <v>29.897390947799913</v>
      </c>
    </row>
    <row r="120" spans="1:4" x14ac:dyDescent="0.25">
      <c r="A120" s="87"/>
      <c r="B120" s="5">
        <v>2022</v>
      </c>
      <c r="C120" s="50">
        <v>11328974079150</v>
      </c>
      <c r="D120" s="53">
        <f t="shared" si="1"/>
        <v>30.058384637808633</v>
      </c>
    </row>
    <row r="121" spans="1:4" x14ac:dyDescent="0.25">
      <c r="A121" s="88"/>
      <c r="B121" s="5">
        <v>2023</v>
      </c>
      <c r="C121" s="50">
        <v>11315730833410</v>
      </c>
      <c r="D121" s="53">
        <f t="shared" si="1"/>
        <v>30.057214982712576</v>
      </c>
    </row>
    <row r="122" spans="1:4" x14ac:dyDescent="0.25">
      <c r="A122" s="101" t="s">
        <v>117</v>
      </c>
      <c r="B122" s="5">
        <v>2019</v>
      </c>
      <c r="C122" s="51">
        <v>20649000000000</v>
      </c>
      <c r="D122" s="53">
        <f t="shared" si="1"/>
        <v>30.658688008012884</v>
      </c>
    </row>
    <row r="123" spans="1:4" x14ac:dyDescent="0.25">
      <c r="A123" s="102"/>
      <c r="B123" s="5">
        <v>2020</v>
      </c>
      <c r="C123" s="51">
        <v>20535000000000</v>
      </c>
      <c r="D123" s="53">
        <f t="shared" si="1"/>
        <v>30.653151863337069</v>
      </c>
    </row>
    <row r="124" spans="1:4" x14ac:dyDescent="0.25">
      <c r="A124" s="102"/>
      <c r="B124" s="5">
        <v>2021</v>
      </c>
      <c r="C124" s="51">
        <v>19069000000000</v>
      </c>
      <c r="D124" s="53">
        <f t="shared" si="1"/>
        <v>30.579085095781039</v>
      </c>
    </row>
    <row r="125" spans="1:4" x14ac:dyDescent="0.25">
      <c r="A125" s="102"/>
      <c r="B125" s="5">
        <v>2022</v>
      </c>
      <c r="C125" s="51">
        <v>18318000000000</v>
      </c>
      <c r="D125" s="53">
        <f t="shared" si="1"/>
        <v>30.538905298909345</v>
      </c>
    </row>
    <row r="126" spans="1:4" x14ac:dyDescent="0.25">
      <c r="A126" s="103"/>
      <c r="B126" s="5">
        <v>2023</v>
      </c>
      <c r="C126" s="51">
        <v>16664000000000</v>
      </c>
      <c r="D126" s="53">
        <f t="shared" si="1"/>
        <v>30.44427181988722</v>
      </c>
    </row>
    <row r="127" spans="1:4" x14ac:dyDescent="0.25">
      <c r="A127" s="83" t="s">
        <v>126</v>
      </c>
      <c r="B127" s="5">
        <v>2019</v>
      </c>
      <c r="C127" s="51">
        <v>5518890225060</v>
      </c>
      <c r="D127" s="53">
        <f t="shared" si="1"/>
        <v>29.339197909820275</v>
      </c>
    </row>
    <row r="128" spans="1:4" x14ac:dyDescent="0.25">
      <c r="A128" s="84"/>
      <c r="B128" s="5">
        <v>2020</v>
      </c>
      <c r="C128" s="51">
        <v>5949006786510</v>
      </c>
      <c r="D128" s="53">
        <f t="shared" si="1"/>
        <v>29.414245394915309</v>
      </c>
    </row>
    <row r="129" spans="1:4" x14ac:dyDescent="0.25">
      <c r="A129" s="84"/>
      <c r="B129" s="5">
        <v>2021</v>
      </c>
      <c r="C129" s="50">
        <v>6801034778630</v>
      </c>
      <c r="D129" s="53">
        <f t="shared" si="1"/>
        <v>29.548095889861365</v>
      </c>
    </row>
    <row r="130" spans="1:4" x14ac:dyDescent="0.25">
      <c r="A130" s="84"/>
      <c r="B130" s="5">
        <v>2022</v>
      </c>
      <c r="C130" s="50">
        <v>6956345266754</v>
      </c>
      <c r="D130" s="53">
        <f t="shared" si="1"/>
        <v>29.570675347007342</v>
      </c>
    </row>
    <row r="131" spans="1:4" x14ac:dyDescent="0.25">
      <c r="A131" s="85"/>
      <c r="B131" s="5">
        <v>2023</v>
      </c>
      <c r="C131" s="50">
        <v>7662921147367</v>
      </c>
      <c r="D131" s="53">
        <f t="shared" ref="D131:D136" si="2">LN(C131)</f>
        <v>29.667414377816502</v>
      </c>
    </row>
    <row r="132" spans="1:4" x14ac:dyDescent="0.25">
      <c r="A132" s="86" t="s">
        <v>128</v>
      </c>
      <c r="B132" s="5">
        <v>2019</v>
      </c>
      <c r="C132" s="50">
        <v>2311190000000</v>
      </c>
      <c r="D132" s="53">
        <f t="shared" si="2"/>
        <v>28.468783659332413</v>
      </c>
    </row>
    <row r="133" spans="1:4" x14ac:dyDescent="0.25">
      <c r="A133" s="87"/>
      <c r="B133" s="5">
        <v>2020</v>
      </c>
      <c r="C133" s="50">
        <v>2830686000000</v>
      </c>
      <c r="D133" s="53">
        <f t="shared" si="2"/>
        <v>28.671540201035732</v>
      </c>
    </row>
    <row r="134" spans="1:4" x14ac:dyDescent="0.25">
      <c r="A134" s="87"/>
      <c r="B134" s="5">
        <v>2021</v>
      </c>
      <c r="C134" s="50">
        <v>3478074000000</v>
      </c>
      <c r="D134" s="53">
        <f t="shared" si="2"/>
        <v>28.877499808230041</v>
      </c>
    </row>
    <row r="135" spans="1:4" x14ac:dyDescent="0.25">
      <c r="A135" s="87"/>
      <c r="B135" s="5">
        <v>2022</v>
      </c>
      <c r="C135" s="50">
        <v>3849087000000</v>
      </c>
      <c r="D135" s="53">
        <f t="shared" si="2"/>
        <v>28.978857093248283</v>
      </c>
    </row>
    <row r="136" spans="1:4" x14ac:dyDescent="0.25">
      <c r="A136" s="88"/>
      <c r="B136" s="5">
        <v>2023</v>
      </c>
      <c r="C136" s="50">
        <v>5029463000000</v>
      </c>
      <c r="D136" s="53">
        <f t="shared" si="2"/>
        <v>29.246334334897661</v>
      </c>
    </row>
  </sheetData>
  <mergeCells count="27">
    <mergeCell ref="A122:A126"/>
    <mergeCell ref="A127:A131"/>
    <mergeCell ref="A132:A136"/>
    <mergeCell ref="A92:A96"/>
    <mergeCell ref="A97:A101"/>
    <mergeCell ref="A102:A106"/>
    <mergeCell ref="A107:A111"/>
    <mergeCell ref="A112:A116"/>
    <mergeCell ref="A117:A121"/>
    <mergeCell ref="A87:A91"/>
    <mergeCell ref="A32:A36"/>
    <mergeCell ref="A37:A41"/>
    <mergeCell ref="A42:A46"/>
    <mergeCell ref="A47:A51"/>
    <mergeCell ref="A52:A56"/>
    <mergeCell ref="A57:A61"/>
    <mergeCell ref="A62:A66"/>
    <mergeCell ref="A67:A71"/>
    <mergeCell ref="A72:A76"/>
    <mergeCell ref="A77:A81"/>
    <mergeCell ref="A82:A86"/>
    <mergeCell ref="A27:A31"/>
    <mergeCell ref="A2:A6"/>
    <mergeCell ref="A7:A11"/>
    <mergeCell ref="A12:A16"/>
    <mergeCell ref="A17:A21"/>
    <mergeCell ref="A22:A2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6"/>
  <sheetViews>
    <sheetView topLeftCell="A125" zoomScaleNormal="100" workbookViewId="0">
      <selection activeCell="E135" sqref="E135"/>
    </sheetView>
  </sheetViews>
  <sheetFormatPr defaultColWidth="20.28515625" defaultRowHeight="15" x14ac:dyDescent="0.25"/>
  <cols>
    <col min="2" max="2" width="12.5703125" style="29" customWidth="1"/>
    <col min="5" max="5" width="20.28515625" style="29"/>
  </cols>
  <sheetData>
    <row r="1" spans="1:5" x14ac:dyDescent="0.25">
      <c r="A1" s="9" t="s">
        <v>3</v>
      </c>
      <c r="B1" s="12" t="s">
        <v>133</v>
      </c>
      <c r="C1" s="9" t="s">
        <v>130</v>
      </c>
      <c r="D1" s="9" t="s">
        <v>131</v>
      </c>
      <c r="E1" s="12" t="s">
        <v>132</v>
      </c>
    </row>
    <row r="2" spans="1:5" x14ac:dyDescent="0.25">
      <c r="A2" s="86" t="s">
        <v>5</v>
      </c>
      <c r="B2" s="5">
        <v>2019</v>
      </c>
      <c r="C2" s="27">
        <v>83885000000</v>
      </c>
      <c r="D2" s="28">
        <v>822375000000</v>
      </c>
      <c r="E2" s="30">
        <f>C2/D2</f>
        <v>0.10200334397324821</v>
      </c>
    </row>
    <row r="3" spans="1:5" x14ac:dyDescent="0.25">
      <c r="A3" s="87"/>
      <c r="B3" s="5">
        <v>2020</v>
      </c>
      <c r="C3" s="28">
        <v>135789000000</v>
      </c>
      <c r="D3" s="28">
        <v>958791000000</v>
      </c>
      <c r="E3" s="30">
        <f t="shared" ref="E3:E66" si="0">C3/D3</f>
        <v>0.14162523427942064</v>
      </c>
    </row>
    <row r="4" spans="1:5" x14ac:dyDescent="0.25">
      <c r="A4" s="87"/>
      <c r="B4" s="5">
        <v>2021</v>
      </c>
      <c r="C4" s="28">
        <v>265758000000</v>
      </c>
      <c r="D4" s="28">
        <v>1304108000000</v>
      </c>
      <c r="E4" s="30">
        <f t="shared" si="0"/>
        <v>0.2037852693181853</v>
      </c>
    </row>
    <row r="5" spans="1:5" x14ac:dyDescent="0.25">
      <c r="A5" s="87"/>
      <c r="B5" s="5">
        <v>2022</v>
      </c>
      <c r="C5" s="28">
        <v>364972000000</v>
      </c>
      <c r="D5" s="28">
        <v>1645582000000</v>
      </c>
      <c r="E5" s="30">
        <f t="shared" si="0"/>
        <v>0.22178900838730614</v>
      </c>
    </row>
    <row r="6" spans="1:5" x14ac:dyDescent="0.25">
      <c r="A6" s="88"/>
      <c r="B6" s="5">
        <v>2023</v>
      </c>
      <c r="C6" s="28">
        <v>395798000000</v>
      </c>
      <c r="D6" s="28">
        <v>2085182000000</v>
      </c>
      <c r="E6" s="30">
        <f t="shared" si="0"/>
        <v>0.18981460611112125</v>
      </c>
    </row>
    <row r="7" spans="1:5" x14ac:dyDescent="0.25">
      <c r="A7" s="86" t="s">
        <v>21</v>
      </c>
      <c r="B7" s="5">
        <v>2019</v>
      </c>
      <c r="C7" s="28">
        <v>76758829457</v>
      </c>
      <c r="D7" s="28">
        <v>723916345285</v>
      </c>
      <c r="E7" s="30">
        <f t="shared" si="0"/>
        <v>0.10603273424746429</v>
      </c>
    </row>
    <row r="8" spans="1:5" x14ac:dyDescent="0.25">
      <c r="A8" s="87"/>
      <c r="B8" s="5">
        <v>2020</v>
      </c>
      <c r="C8" s="28">
        <v>44045828312</v>
      </c>
      <c r="D8" s="28">
        <v>1086873666641</v>
      </c>
      <c r="E8" s="30">
        <f t="shared" si="0"/>
        <v>4.0525251152808146E-2</v>
      </c>
    </row>
    <row r="9" spans="1:5" x14ac:dyDescent="0.25">
      <c r="A9" s="87"/>
      <c r="B9" s="5">
        <v>2021</v>
      </c>
      <c r="C9" s="28">
        <v>100066615090</v>
      </c>
      <c r="D9" s="28">
        <v>1147260611703</v>
      </c>
      <c r="E9" s="30">
        <f t="shared" si="0"/>
        <v>8.7222217924365561E-2</v>
      </c>
    </row>
    <row r="10" spans="1:5" x14ac:dyDescent="0.25">
      <c r="A10" s="87"/>
      <c r="B10" s="5">
        <v>2022</v>
      </c>
      <c r="C10" s="28">
        <v>121257336900</v>
      </c>
      <c r="D10" s="28">
        <v>1074777460412</v>
      </c>
      <c r="E10" s="30">
        <f t="shared" si="0"/>
        <v>0.11282087815045712</v>
      </c>
    </row>
    <row r="11" spans="1:5" x14ac:dyDescent="0.25">
      <c r="A11" s="88"/>
      <c r="B11" s="5">
        <v>2023</v>
      </c>
      <c r="C11" s="28">
        <v>127426464539</v>
      </c>
      <c r="D11" s="28">
        <v>1088726193209</v>
      </c>
      <c r="E11" s="30">
        <f t="shared" si="0"/>
        <v>0.11704179189756875</v>
      </c>
    </row>
    <row r="12" spans="1:5" x14ac:dyDescent="0.25">
      <c r="A12" s="86" t="s">
        <v>25</v>
      </c>
      <c r="B12" s="5">
        <v>2019</v>
      </c>
      <c r="C12" s="28">
        <v>130756461708</v>
      </c>
      <c r="D12" s="28">
        <v>1245144303719</v>
      </c>
      <c r="E12" s="30">
        <f t="shared" si="0"/>
        <v>0.10501309873679403</v>
      </c>
    </row>
    <row r="13" spans="1:5" x14ac:dyDescent="0.25">
      <c r="A13" s="87"/>
      <c r="B13" s="5">
        <v>2020</v>
      </c>
      <c r="C13" s="28">
        <v>132772234495</v>
      </c>
      <c r="D13" s="28">
        <v>1310940121622</v>
      </c>
      <c r="E13" s="30">
        <f t="shared" si="0"/>
        <v>0.10128016703823479</v>
      </c>
    </row>
    <row r="14" spans="1:5" x14ac:dyDescent="0.25">
      <c r="A14" s="87"/>
      <c r="B14" s="5">
        <v>2021</v>
      </c>
      <c r="C14" s="28">
        <v>180711667020</v>
      </c>
      <c r="D14" s="28">
        <v>1348181576913</v>
      </c>
      <c r="E14" s="30">
        <f t="shared" si="0"/>
        <v>0.13404104470392239</v>
      </c>
    </row>
    <row r="15" spans="1:5" x14ac:dyDescent="0.25">
      <c r="A15" s="87"/>
      <c r="B15" s="5">
        <v>2022</v>
      </c>
      <c r="C15" s="28">
        <v>195465706676</v>
      </c>
      <c r="D15" s="28">
        <v>1790304606780</v>
      </c>
      <c r="E15" s="30">
        <f t="shared" si="0"/>
        <v>0.10918013947780654</v>
      </c>
    </row>
    <row r="16" spans="1:5" x14ac:dyDescent="0.25">
      <c r="A16" s="88"/>
      <c r="B16" s="5">
        <v>2023</v>
      </c>
      <c r="C16" s="28">
        <v>324092143202</v>
      </c>
      <c r="D16" s="28">
        <v>2296227711688</v>
      </c>
      <c r="E16" s="30">
        <f t="shared" si="0"/>
        <v>0.1411411166028276</v>
      </c>
    </row>
    <row r="17" spans="1:5" x14ac:dyDescent="0.25">
      <c r="A17" s="86" t="s">
        <v>29</v>
      </c>
      <c r="B17" s="5">
        <v>2019</v>
      </c>
      <c r="C17" s="28">
        <v>317815177000</v>
      </c>
      <c r="D17" s="28">
        <v>1425983722000</v>
      </c>
      <c r="E17" s="30">
        <f t="shared" si="0"/>
        <v>0.2228743372710113</v>
      </c>
    </row>
    <row r="18" spans="1:5" x14ac:dyDescent="0.25">
      <c r="A18" s="87"/>
      <c r="B18" s="5">
        <v>2020</v>
      </c>
      <c r="C18" s="28">
        <v>123465762000</v>
      </c>
      <c r="D18" s="28">
        <v>1225580913000</v>
      </c>
      <c r="E18" s="30">
        <f t="shared" si="0"/>
        <v>0.10074060446794833</v>
      </c>
    </row>
    <row r="19" spans="1:5" x14ac:dyDescent="0.25">
      <c r="A19" s="87"/>
      <c r="B19" s="5">
        <v>2021</v>
      </c>
      <c r="C19" s="28">
        <v>187992998000</v>
      </c>
      <c r="D19" s="28">
        <v>1308722065000</v>
      </c>
      <c r="E19" s="30">
        <f t="shared" si="0"/>
        <v>0.14364623553588515</v>
      </c>
    </row>
    <row r="20" spans="1:5" x14ac:dyDescent="0.25">
      <c r="A20" s="87"/>
      <c r="B20" s="5">
        <v>2022</v>
      </c>
      <c r="C20" s="28">
        <v>230065807000</v>
      </c>
      <c r="D20" s="28">
        <v>1307186367000</v>
      </c>
      <c r="E20" s="30">
        <f t="shared" si="0"/>
        <v>0.17600076990399027</v>
      </c>
    </row>
    <row r="21" spans="1:5" x14ac:dyDescent="0.25">
      <c r="A21" s="87"/>
      <c r="B21" s="5">
        <v>2023</v>
      </c>
      <c r="C21" s="28">
        <v>199611841000</v>
      </c>
      <c r="D21" s="28">
        <v>1208050010000</v>
      </c>
      <c r="E21" s="30">
        <f t="shared" si="0"/>
        <v>0.16523474967729193</v>
      </c>
    </row>
    <row r="22" spans="1:5" x14ac:dyDescent="0.25">
      <c r="A22" s="87" t="s">
        <v>33</v>
      </c>
      <c r="B22" s="5">
        <v>2019</v>
      </c>
      <c r="C22" s="28">
        <v>435766359480</v>
      </c>
      <c r="D22" s="28">
        <v>5063067672414</v>
      </c>
      <c r="E22" s="30">
        <f t="shared" si="0"/>
        <v>8.606765456726212E-2</v>
      </c>
    </row>
    <row r="23" spans="1:5" x14ac:dyDescent="0.25">
      <c r="A23" s="87"/>
      <c r="B23" s="5">
        <v>2020</v>
      </c>
      <c r="C23" s="28">
        <v>245103761907</v>
      </c>
      <c r="D23" s="28">
        <v>6570969641033</v>
      </c>
      <c r="E23" s="30">
        <f>C23/D23</f>
        <v>3.7301003549982628E-2</v>
      </c>
    </row>
    <row r="24" spans="1:5" x14ac:dyDescent="0.25">
      <c r="A24" s="87"/>
      <c r="B24" s="5">
        <v>2021</v>
      </c>
      <c r="C24" s="28">
        <v>492637672186</v>
      </c>
      <c r="D24" s="28">
        <v>6766602280143</v>
      </c>
      <c r="E24" s="30">
        <f t="shared" si="0"/>
        <v>7.2804289625780838E-2</v>
      </c>
    </row>
    <row r="25" spans="1:5" x14ac:dyDescent="0.25">
      <c r="A25" s="87"/>
      <c r="B25" s="5">
        <v>2022</v>
      </c>
      <c r="C25" s="28">
        <v>521714035585</v>
      </c>
      <c r="D25" s="28">
        <v>7327371934290</v>
      </c>
      <c r="E25" s="30">
        <f t="shared" si="0"/>
        <v>7.1200703371358545E-2</v>
      </c>
    </row>
    <row r="26" spans="1:5" x14ac:dyDescent="0.25">
      <c r="A26" s="88"/>
      <c r="B26" s="5">
        <v>2023</v>
      </c>
      <c r="C26" s="28">
        <v>601467293291</v>
      </c>
      <c r="D26" s="28">
        <v>7427707902688</v>
      </c>
      <c r="E26" s="30">
        <f t="shared" si="0"/>
        <v>8.0976164002536516E-2</v>
      </c>
    </row>
    <row r="27" spans="1:5" x14ac:dyDescent="0.25">
      <c r="A27" s="86" t="s">
        <v>41</v>
      </c>
      <c r="B27" s="5">
        <v>2019</v>
      </c>
      <c r="C27" s="28">
        <v>5902729000000</v>
      </c>
      <c r="D27" s="28">
        <v>96198559000000</v>
      </c>
      <c r="E27" s="30">
        <f t="shared" si="0"/>
        <v>6.1359848435983327E-2</v>
      </c>
    </row>
    <row r="28" spans="1:5" x14ac:dyDescent="0.25">
      <c r="A28" s="87"/>
      <c r="B28" s="5">
        <v>2020</v>
      </c>
      <c r="C28" s="28">
        <v>8752066000000</v>
      </c>
      <c r="D28" s="28">
        <v>163136516000000</v>
      </c>
      <c r="E28" s="30">
        <f t="shared" si="0"/>
        <v>5.3648724482996804E-2</v>
      </c>
    </row>
    <row r="29" spans="1:5" x14ac:dyDescent="0.25">
      <c r="A29" s="87"/>
      <c r="B29" s="5">
        <v>2021</v>
      </c>
      <c r="C29" s="28">
        <v>11203585000000</v>
      </c>
      <c r="D29" s="28">
        <v>179356193000000</v>
      </c>
      <c r="E29" s="30">
        <f t="shared" si="0"/>
        <v>6.2465559803669558E-2</v>
      </c>
    </row>
    <row r="30" spans="1:5" x14ac:dyDescent="0.25">
      <c r="A30" s="87"/>
      <c r="B30" s="5">
        <v>2022</v>
      </c>
      <c r="C30" s="27">
        <v>9192569000000</v>
      </c>
      <c r="D30" s="27">
        <v>180433300000000</v>
      </c>
      <c r="E30" s="30">
        <f t="shared" si="0"/>
        <v>5.0947186578087306E-2</v>
      </c>
    </row>
    <row r="31" spans="1:5" x14ac:dyDescent="0.25">
      <c r="A31" s="88"/>
      <c r="B31" s="5">
        <v>2023</v>
      </c>
      <c r="C31" s="27">
        <v>11493733000000</v>
      </c>
      <c r="D31" s="27">
        <v>186587957000000</v>
      </c>
      <c r="E31" s="30">
        <f t="shared" si="0"/>
        <v>6.1599543640429057E-2</v>
      </c>
    </row>
    <row r="32" spans="1:5" x14ac:dyDescent="0.25">
      <c r="A32" s="86" t="s">
        <v>43</v>
      </c>
      <c r="B32" s="5">
        <v>2019</v>
      </c>
      <c r="C32" s="28">
        <v>98047666143</v>
      </c>
      <c r="D32" s="28">
        <v>666313386673</v>
      </c>
      <c r="E32" s="30">
        <f t="shared" si="0"/>
        <v>0.14714947666377576</v>
      </c>
    </row>
    <row r="33" spans="1:5" x14ac:dyDescent="0.25">
      <c r="A33" s="87"/>
      <c r="B33" s="5">
        <v>2020</v>
      </c>
      <c r="C33" s="28">
        <v>121000016429</v>
      </c>
      <c r="D33" s="28">
        <v>674806910037</v>
      </c>
      <c r="E33" s="30">
        <f t="shared" si="0"/>
        <v>0.17931057703953493</v>
      </c>
    </row>
    <row r="34" spans="1:5" x14ac:dyDescent="0.25">
      <c r="A34" s="87"/>
      <c r="B34" s="5">
        <v>2021</v>
      </c>
      <c r="C34" s="28">
        <v>144700268968</v>
      </c>
      <c r="D34" s="28">
        <v>767726284113</v>
      </c>
      <c r="E34" s="30">
        <f t="shared" si="0"/>
        <v>0.18847898263009305</v>
      </c>
    </row>
    <row r="35" spans="1:5" x14ac:dyDescent="0.25">
      <c r="A35" s="87"/>
      <c r="B35" s="5">
        <v>2022</v>
      </c>
      <c r="C35" s="28">
        <v>117370750383</v>
      </c>
      <c r="D35" s="28">
        <v>860100358989</v>
      </c>
      <c r="E35" s="30">
        <f t="shared" si="0"/>
        <v>0.13646169212272249</v>
      </c>
    </row>
    <row r="36" spans="1:5" x14ac:dyDescent="0.25">
      <c r="A36" s="88"/>
      <c r="B36" s="5">
        <v>2023</v>
      </c>
      <c r="C36" s="28">
        <v>80342415257</v>
      </c>
      <c r="D36" s="28">
        <v>828378354007</v>
      </c>
      <c r="E36" s="30">
        <f t="shared" si="0"/>
        <v>9.6987584077216346E-2</v>
      </c>
    </row>
    <row r="37" spans="1:5" x14ac:dyDescent="0.25">
      <c r="A37" s="86" t="s">
        <v>48</v>
      </c>
      <c r="B37" s="5">
        <v>2019</v>
      </c>
      <c r="C37" s="28">
        <v>1206059000000</v>
      </c>
      <c r="D37" s="28">
        <v>2896950000000</v>
      </c>
      <c r="E37" s="30">
        <f t="shared" si="0"/>
        <v>0.41632026786793008</v>
      </c>
    </row>
    <row r="38" spans="1:5" x14ac:dyDescent="0.25">
      <c r="A38" s="87"/>
      <c r="B38" s="5">
        <v>2020</v>
      </c>
      <c r="C38" s="28">
        <v>285617000000</v>
      </c>
      <c r="D38" s="28">
        <v>2907425000000</v>
      </c>
      <c r="E38" s="30">
        <f t="shared" si="0"/>
        <v>9.8237099839204797E-2</v>
      </c>
    </row>
    <row r="39" spans="1:5" x14ac:dyDescent="0.25">
      <c r="A39" s="87"/>
      <c r="B39" s="5">
        <v>2021</v>
      </c>
      <c r="C39" s="28">
        <v>665850000000</v>
      </c>
      <c r="D39" s="28">
        <v>2922017000000</v>
      </c>
      <c r="E39" s="30">
        <f t="shared" si="0"/>
        <v>0.22787341757423041</v>
      </c>
    </row>
    <row r="40" spans="1:5" x14ac:dyDescent="0.25">
      <c r="A40" s="87"/>
      <c r="B40" s="5">
        <v>2022</v>
      </c>
      <c r="C40" s="28">
        <v>924906000000</v>
      </c>
      <c r="D40" s="28">
        <v>3374502000000</v>
      </c>
      <c r="E40" s="30">
        <f t="shared" si="0"/>
        <v>0.27408666523238095</v>
      </c>
    </row>
    <row r="41" spans="1:5" x14ac:dyDescent="0.25">
      <c r="A41" s="88"/>
      <c r="B41" s="5">
        <v>2023</v>
      </c>
      <c r="C41" s="28">
        <v>1066467000000</v>
      </c>
      <c r="D41" s="28">
        <v>3407442000000</v>
      </c>
      <c r="E41" s="30">
        <f t="shared" si="0"/>
        <v>0.31298170299010225</v>
      </c>
    </row>
    <row r="42" spans="1:5" x14ac:dyDescent="0.25">
      <c r="A42" s="86" t="s">
        <v>50</v>
      </c>
      <c r="B42" s="5">
        <v>2019</v>
      </c>
      <c r="C42" s="28">
        <v>2039404206764</v>
      </c>
      <c r="D42" s="28">
        <v>19037918806473</v>
      </c>
      <c r="E42" s="30">
        <f t="shared" si="0"/>
        <v>0.10712327473896942</v>
      </c>
    </row>
    <row r="43" spans="1:5" x14ac:dyDescent="0.25">
      <c r="A43" s="87"/>
      <c r="B43" s="5">
        <v>2020</v>
      </c>
      <c r="C43" s="28">
        <v>2098168514645</v>
      </c>
      <c r="D43" s="28">
        <v>19777500514550</v>
      </c>
      <c r="E43" s="30">
        <f t="shared" si="0"/>
        <v>0.10608865933798915</v>
      </c>
    </row>
    <row r="44" spans="1:5" x14ac:dyDescent="0.25">
      <c r="A44" s="87"/>
      <c r="B44" s="5">
        <v>2021</v>
      </c>
      <c r="C44" s="28">
        <v>1211052647953</v>
      </c>
      <c r="D44" s="28">
        <v>19917653265528</v>
      </c>
      <c r="E44" s="30">
        <f t="shared" si="0"/>
        <v>6.0802978734899468E-2</v>
      </c>
    </row>
    <row r="45" spans="1:5" x14ac:dyDescent="0.25">
      <c r="A45" s="87"/>
      <c r="B45" s="5">
        <v>2022</v>
      </c>
      <c r="C45" s="28">
        <v>1970064538149</v>
      </c>
      <c r="D45" s="28">
        <v>22276160695411</v>
      </c>
      <c r="E45" s="30">
        <f t="shared" si="0"/>
        <v>8.8438244142979405E-2</v>
      </c>
    </row>
    <row r="46" spans="1:5" x14ac:dyDescent="0.25">
      <c r="A46" s="88"/>
      <c r="B46" s="5">
        <v>2023</v>
      </c>
      <c r="C46" s="28">
        <v>3244872091221</v>
      </c>
      <c r="D46" s="28">
        <v>23870404962472</v>
      </c>
      <c r="E46" s="30">
        <f t="shared" si="0"/>
        <v>0.13593703568592344</v>
      </c>
    </row>
    <row r="47" spans="1:5" x14ac:dyDescent="0.25">
      <c r="A47" s="86" t="s">
        <v>61</v>
      </c>
      <c r="B47" s="5">
        <v>2019</v>
      </c>
      <c r="C47" s="28">
        <v>236518557420</v>
      </c>
      <c r="D47" s="28">
        <v>4682083844951</v>
      </c>
      <c r="E47" s="30">
        <f t="shared" si="0"/>
        <v>5.0515660388067068E-2</v>
      </c>
    </row>
    <row r="48" spans="1:5" x14ac:dyDescent="0.25">
      <c r="A48" s="87"/>
      <c r="B48" s="5">
        <v>2020</v>
      </c>
      <c r="C48" s="28">
        <v>168610282478</v>
      </c>
      <c r="D48" s="28">
        <v>4452166671985</v>
      </c>
      <c r="E48" s="30">
        <f t="shared" si="0"/>
        <v>3.7871511760548052E-2</v>
      </c>
    </row>
    <row r="49" spans="1:6" x14ac:dyDescent="0.25">
      <c r="A49" s="87"/>
      <c r="B49" s="5">
        <v>2021</v>
      </c>
      <c r="C49" s="28">
        <v>281340682456</v>
      </c>
      <c r="D49" s="28">
        <v>4191284422677</v>
      </c>
      <c r="E49" s="30">
        <f t="shared" si="0"/>
        <v>6.7125170731387851E-2</v>
      </c>
    </row>
    <row r="50" spans="1:6" x14ac:dyDescent="0.25">
      <c r="A50" s="87"/>
      <c r="B50" s="5">
        <v>2022</v>
      </c>
      <c r="C50" s="28">
        <v>432247722254</v>
      </c>
      <c r="D50" s="28">
        <v>4130321616083</v>
      </c>
      <c r="E50" s="30">
        <f t="shared" si="0"/>
        <v>0.10465231583198674</v>
      </c>
    </row>
    <row r="51" spans="1:6" x14ac:dyDescent="0.25">
      <c r="A51" s="88"/>
      <c r="B51" s="5">
        <v>2023</v>
      </c>
      <c r="C51" s="28">
        <v>333300420963</v>
      </c>
      <c r="D51" s="28">
        <v>3943518425042</v>
      </c>
      <c r="E51" s="30">
        <f t="shared" si="0"/>
        <v>8.4518540308189435E-2</v>
      </c>
    </row>
    <row r="52" spans="1:6" x14ac:dyDescent="0.25">
      <c r="A52" s="86" t="s">
        <v>63</v>
      </c>
      <c r="B52" s="5">
        <v>2019</v>
      </c>
      <c r="C52" s="28">
        <v>957169058</v>
      </c>
      <c r="D52" s="28">
        <v>1820383352811</v>
      </c>
      <c r="E52" s="30">
        <f t="shared" si="0"/>
        <v>5.2580631245718575E-4</v>
      </c>
      <c r="F52" s="26"/>
    </row>
    <row r="53" spans="1:6" x14ac:dyDescent="0.25">
      <c r="A53" s="87"/>
      <c r="B53" s="5">
        <v>2020</v>
      </c>
      <c r="C53" s="28">
        <v>5415741808</v>
      </c>
      <c r="D53" s="28">
        <v>1768660546754</v>
      </c>
      <c r="E53" s="30">
        <f t="shared" si="0"/>
        <v>3.0620583570654309E-3</v>
      </c>
      <c r="F53" s="26"/>
    </row>
    <row r="54" spans="1:6" x14ac:dyDescent="0.25">
      <c r="A54" s="87"/>
      <c r="B54" s="5">
        <v>2021</v>
      </c>
      <c r="C54" s="28">
        <v>29707421605</v>
      </c>
      <c r="D54" s="28">
        <v>1970428120056</v>
      </c>
      <c r="E54" s="30">
        <f t="shared" si="0"/>
        <v>1.5076632992913088E-2</v>
      </c>
      <c r="F54" s="26"/>
    </row>
    <row r="55" spans="1:6" x14ac:dyDescent="0.25">
      <c r="A55" s="87"/>
      <c r="B55" s="5">
        <v>2022</v>
      </c>
      <c r="C55" s="28">
        <v>86635603936</v>
      </c>
      <c r="D55" s="28">
        <v>2042199577083</v>
      </c>
      <c r="E55" s="30">
        <f t="shared" si="0"/>
        <v>4.2422692134598809E-2</v>
      </c>
      <c r="F55" s="26"/>
    </row>
    <row r="56" spans="1:6" x14ac:dyDescent="0.25">
      <c r="A56" s="88"/>
      <c r="B56" s="5">
        <v>2023</v>
      </c>
      <c r="C56" s="28">
        <v>2306736526</v>
      </c>
      <c r="D56" s="28">
        <v>1839622473747</v>
      </c>
      <c r="E56" s="30">
        <f t="shared" si="0"/>
        <v>1.2539184310471961E-3</v>
      </c>
      <c r="F56" s="26"/>
    </row>
    <row r="57" spans="1:6" x14ac:dyDescent="0.25">
      <c r="A57" s="86" t="s">
        <v>65</v>
      </c>
      <c r="B57" s="5">
        <v>2019</v>
      </c>
      <c r="C57" s="28">
        <v>44943627900</v>
      </c>
      <c r="D57" s="28">
        <v>790845543826</v>
      </c>
      <c r="E57" s="30">
        <f t="shared" si="0"/>
        <v>5.6829842756107626E-2</v>
      </c>
    </row>
    <row r="58" spans="1:6" x14ac:dyDescent="0.25">
      <c r="A58" s="87"/>
      <c r="B58" s="5">
        <v>2020</v>
      </c>
      <c r="C58" s="28">
        <v>42520246722</v>
      </c>
      <c r="D58" s="28">
        <v>773863042440</v>
      </c>
      <c r="E58" s="30">
        <f t="shared" si="0"/>
        <v>5.4945441751466928E-2</v>
      </c>
    </row>
    <row r="59" spans="1:6" x14ac:dyDescent="0.25">
      <c r="A59" s="87"/>
      <c r="B59" s="5">
        <v>2021</v>
      </c>
      <c r="C59" s="28">
        <v>84524160228</v>
      </c>
      <c r="D59" s="28">
        <v>889125250792</v>
      </c>
      <c r="E59" s="30">
        <f t="shared" si="0"/>
        <v>9.5064401953165761E-2</v>
      </c>
    </row>
    <row r="60" spans="1:6" x14ac:dyDescent="0.25">
      <c r="A60" s="87"/>
      <c r="B60" s="5">
        <v>2022</v>
      </c>
      <c r="C60" s="28">
        <v>74865302076</v>
      </c>
      <c r="D60" s="28">
        <v>1033289474829</v>
      </c>
      <c r="E60" s="30">
        <f t="shared" si="0"/>
        <v>7.245336752161298E-2</v>
      </c>
    </row>
    <row r="61" spans="1:6" x14ac:dyDescent="0.25">
      <c r="A61" s="88"/>
      <c r="B61" s="5">
        <v>2023</v>
      </c>
      <c r="C61" s="28">
        <v>78089597225</v>
      </c>
      <c r="D61" s="28">
        <v>1282739303035</v>
      </c>
      <c r="E61" s="30">
        <f t="shared" si="0"/>
        <v>6.0877215690076425E-2</v>
      </c>
    </row>
    <row r="62" spans="1:6" x14ac:dyDescent="0.25">
      <c r="A62" s="86" t="s">
        <v>67</v>
      </c>
      <c r="B62" s="5">
        <v>2019</v>
      </c>
      <c r="C62" s="28">
        <v>482590522840</v>
      </c>
      <c r="D62" s="28">
        <v>2881563083954</v>
      </c>
      <c r="E62" s="30">
        <f t="shared" si="0"/>
        <v>0.16747525866336505</v>
      </c>
    </row>
    <row r="63" spans="1:6" x14ac:dyDescent="0.25">
      <c r="A63" s="87"/>
      <c r="B63" s="5">
        <v>2020</v>
      </c>
      <c r="C63" s="28">
        <v>628628879549</v>
      </c>
      <c r="D63" s="28">
        <v>3448995059882</v>
      </c>
      <c r="E63" s="30">
        <f t="shared" si="0"/>
        <v>0.18226436067162916</v>
      </c>
    </row>
    <row r="64" spans="1:6" x14ac:dyDescent="0.25">
      <c r="A64" s="87"/>
      <c r="B64" s="5">
        <v>2021</v>
      </c>
      <c r="C64" s="28">
        <v>617573766863</v>
      </c>
      <c r="D64" s="28">
        <v>3919243683748</v>
      </c>
      <c r="E64" s="30">
        <f t="shared" si="0"/>
        <v>0.15757473040625275</v>
      </c>
    </row>
    <row r="65" spans="1:5" x14ac:dyDescent="0.25">
      <c r="A65" s="87"/>
      <c r="B65" s="5">
        <v>2022</v>
      </c>
      <c r="C65" s="28">
        <v>624524005786</v>
      </c>
      <c r="D65" s="28">
        <v>4590737849889</v>
      </c>
      <c r="E65" s="30">
        <f t="shared" si="0"/>
        <v>0.13604000624890844</v>
      </c>
    </row>
    <row r="66" spans="1:5" x14ac:dyDescent="0.25">
      <c r="A66" s="88"/>
      <c r="B66" s="5">
        <v>2023</v>
      </c>
      <c r="C66" s="28">
        <v>917794022711</v>
      </c>
      <c r="D66" s="28">
        <v>5482234635262</v>
      </c>
      <c r="E66" s="30">
        <f t="shared" si="0"/>
        <v>0.16741239362644281</v>
      </c>
    </row>
    <row r="67" spans="1:5" x14ac:dyDescent="0.25">
      <c r="A67" s="83" t="s">
        <v>69</v>
      </c>
      <c r="B67" s="5">
        <v>2019</v>
      </c>
      <c r="C67" s="28">
        <v>661034000000</v>
      </c>
      <c r="D67" s="28">
        <v>17363003000000</v>
      </c>
      <c r="E67" s="30">
        <f t="shared" ref="E67:E130" si="1">C67/D67</f>
        <v>3.8071409651890285E-2</v>
      </c>
    </row>
    <row r="68" spans="1:5" x14ac:dyDescent="0.25">
      <c r="A68" s="84"/>
      <c r="B68" s="5">
        <v>2020</v>
      </c>
      <c r="C68" s="28">
        <v>791916000000</v>
      </c>
      <c r="D68" s="28">
        <v>19431293000000</v>
      </c>
      <c r="E68" s="30">
        <f t="shared" si="1"/>
        <v>4.0754673402330972E-2</v>
      </c>
    </row>
    <row r="69" spans="1:5" x14ac:dyDescent="0.25">
      <c r="A69" s="84"/>
      <c r="B69" s="5">
        <v>2021</v>
      </c>
      <c r="C69" s="28">
        <v>680730000000</v>
      </c>
      <c r="D69" s="28">
        <v>21064017000000</v>
      </c>
      <c r="E69" s="30">
        <f t="shared" si="1"/>
        <v>3.2317197617149664E-2</v>
      </c>
    </row>
    <row r="70" spans="1:5" x14ac:dyDescent="0.25">
      <c r="A70" s="84"/>
      <c r="B70" s="5">
        <v>2022</v>
      </c>
      <c r="C70" s="28">
        <v>801440000000</v>
      </c>
      <c r="D70" s="28">
        <v>23673644000000</v>
      </c>
      <c r="E70" s="30">
        <f t="shared" si="1"/>
        <v>3.3853681334398707E-2</v>
      </c>
    </row>
    <row r="71" spans="1:5" x14ac:dyDescent="0.25">
      <c r="A71" s="85"/>
      <c r="B71" s="5">
        <v>2023</v>
      </c>
      <c r="C71" s="28">
        <v>612218000000</v>
      </c>
      <c r="D71" s="28">
        <v>25883325000000</v>
      </c>
      <c r="E71" s="30">
        <f t="shared" si="1"/>
        <v>2.3652988941722131E-2</v>
      </c>
    </row>
    <row r="72" spans="1:5" x14ac:dyDescent="0.25">
      <c r="A72" s="86" t="s">
        <v>71</v>
      </c>
      <c r="B72" s="5">
        <v>2019</v>
      </c>
      <c r="C72" s="28">
        <v>1035865000000</v>
      </c>
      <c r="D72" s="28">
        <v>6608422000000</v>
      </c>
      <c r="E72" s="30">
        <f t="shared" si="1"/>
        <v>0.15674922091839777</v>
      </c>
    </row>
    <row r="73" spans="1:5" x14ac:dyDescent="0.25">
      <c r="A73" s="87"/>
      <c r="B73" s="5">
        <v>2020</v>
      </c>
      <c r="C73" s="28">
        <v>1109666000000</v>
      </c>
      <c r="D73" s="28">
        <v>3972379000000</v>
      </c>
      <c r="E73" s="30">
        <f t="shared" si="1"/>
        <v>0.2793454501697849</v>
      </c>
    </row>
    <row r="74" spans="1:5" x14ac:dyDescent="0.25">
      <c r="A74" s="87"/>
      <c r="B74" s="5">
        <v>2021</v>
      </c>
      <c r="C74" s="28">
        <v>1276793000000</v>
      </c>
      <c r="D74" s="28">
        <v>2268730000000</v>
      </c>
      <c r="E74" s="30">
        <f t="shared" si="1"/>
        <v>0.56277873523953925</v>
      </c>
    </row>
    <row r="75" spans="1:5" x14ac:dyDescent="0.25">
      <c r="A75" s="87"/>
      <c r="B75" s="5">
        <v>2022</v>
      </c>
      <c r="C75" s="28">
        <v>965486000000</v>
      </c>
      <c r="D75" s="28">
        <v>7376375000000</v>
      </c>
      <c r="E75" s="30">
        <f t="shared" si="1"/>
        <v>0.13088895290708513</v>
      </c>
    </row>
    <row r="76" spans="1:5" x14ac:dyDescent="0.25">
      <c r="A76" s="88"/>
      <c r="B76" s="5">
        <v>2023</v>
      </c>
      <c r="C76" s="28">
        <v>1186161000000</v>
      </c>
      <c r="D76" s="28">
        <v>7523956000000</v>
      </c>
      <c r="E76" s="30">
        <f t="shared" si="1"/>
        <v>0.15765124091634772</v>
      </c>
    </row>
    <row r="77" spans="1:5" x14ac:dyDescent="0.25">
      <c r="A77" s="86" t="s">
        <v>74</v>
      </c>
      <c r="B77" s="5">
        <v>2019</v>
      </c>
      <c r="C77" s="27">
        <v>10880704000000</v>
      </c>
      <c r="D77" s="27">
        <v>78647274000000</v>
      </c>
      <c r="E77" s="30">
        <f t="shared" si="1"/>
        <v>0.13834813905946697</v>
      </c>
    </row>
    <row r="78" spans="1:5" x14ac:dyDescent="0.25">
      <c r="A78" s="87"/>
      <c r="B78" s="5">
        <v>2020</v>
      </c>
      <c r="C78" s="27">
        <v>7647729000000</v>
      </c>
      <c r="D78" s="27">
        <v>78191409000000</v>
      </c>
      <c r="E78" s="30">
        <f t="shared" si="1"/>
        <v>9.7807791134701255E-2</v>
      </c>
    </row>
    <row r="79" spans="1:5" x14ac:dyDescent="0.25">
      <c r="A79" s="87"/>
      <c r="B79" s="5">
        <v>2021</v>
      </c>
      <c r="C79" s="27">
        <v>5605321000000</v>
      </c>
      <c r="D79" s="27">
        <v>89964369000000</v>
      </c>
      <c r="E79" s="30">
        <f t="shared" si="1"/>
        <v>6.2306011394355466E-2</v>
      </c>
    </row>
    <row r="80" spans="1:5" x14ac:dyDescent="0.25">
      <c r="A80" s="87"/>
      <c r="B80" s="5">
        <v>2022</v>
      </c>
      <c r="C80" s="27">
        <v>2779742000000</v>
      </c>
      <c r="D80" s="27">
        <v>88562617000000</v>
      </c>
      <c r="E80" s="30">
        <f t="shared" si="1"/>
        <v>3.138730645233756E-2</v>
      </c>
    </row>
    <row r="81" spans="1:5" x14ac:dyDescent="0.25">
      <c r="A81" s="88"/>
      <c r="B81" s="5">
        <v>2023</v>
      </c>
      <c r="C81" s="27">
        <v>5324516000000</v>
      </c>
      <c r="D81" s="27">
        <v>92450823000000</v>
      </c>
      <c r="E81" s="30">
        <f t="shared" si="1"/>
        <v>5.7592954040008922E-2</v>
      </c>
    </row>
    <row r="82" spans="1:5" x14ac:dyDescent="0.25">
      <c r="A82" s="86" t="s">
        <v>76</v>
      </c>
      <c r="B82" s="5">
        <v>2019</v>
      </c>
      <c r="C82" s="27">
        <v>13721513000000</v>
      </c>
      <c r="D82" s="27">
        <v>50902806000000</v>
      </c>
      <c r="E82" s="30">
        <f t="shared" si="1"/>
        <v>0.26956299815770468</v>
      </c>
    </row>
    <row r="83" spans="1:5" x14ac:dyDescent="0.25">
      <c r="A83" s="87"/>
      <c r="B83" s="5">
        <v>2020</v>
      </c>
      <c r="C83" s="27">
        <v>8581378000000</v>
      </c>
      <c r="D83" s="27">
        <v>49674030000000</v>
      </c>
      <c r="E83" s="30">
        <f t="shared" si="1"/>
        <v>0.17275381119671587</v>
      </c>
    </row>
    <row r="84" spans="1:5" x14ac:dyDescent="0.25">
      <c r="A84" s="87"/>
      <c r="B84" s="5">
        <v>2021</v>
      </c>
      <c r="C84" s="27">
        <v>7137097000000</v>
      </c>
      <c r="D84" s="27">
        <v>53090428000000</v>
      </c>
      <c r="E84" s="30">
        <f t="shared" si="1"/>
        <v>0.13443283975785617</v>
      </c>
    </row>
    <row r="85" spans="1:5" x14ac:dyDescent="0.25">
      <c r="A85" s="87"/>
      <c r="B85" s="5">
        <v>2022</v>
      </c>
      <c r="C85" s="27">
        <v>6323744000000</v>
      </c>
      <c r="D85" s="27">
        <v>26616824000000</v>
      </c>
      <c r="E85" s="30">
        <f t="shared" si="1"/>
        <v>0.23758446913125322</v>
      </c>
    </row>
    <row r="86" spans="1:5" x14ac:dyDescent="0.25">
      <c r="A86" s="88"/>
      <c r="B86" s="5">
        <v>2023</v>
      </c>
      <c r="C86" s="27">
        <v>8096811000000</v>
      </c>
      <c r="D86" s="27">
        <v>25446411000000</v>
      </c>
      <c r="E86" s="30">
        <f t="shared" si="1"/>
        <v>0.31819068708746395</v>
      </c>
    </row>
    <row r="87" spans="1:5" x14ac:dyDescent="0.25">
      <c r="A87" s="86" t="s">
        <v>82</v>
      </c>
      <c r="B87" s="5">
        <v>2019</v>
      </c>
      <c r="C87" s="28">
        <v>27328091481</v>
      </c>
      <c r="D87" s="28">
        <v>1299521608556</v>
      </c>
      <c r="E87" s="30">
        <f t="shared" si="1"/>
        <v>2.1029347493010431E-2</v>
      </c>
    </row>
    <row r="88" spans="1:5" x14ac:dyDescent="0.25">
      <c r="A88" s="87"/>
      <c r="B88" s="5">
        <v>2020</v>
      </c>
      <c r="C88" s="28">
        <v>172506562986</v>
      </c>
      <c r="D88" s="28">
        <v>1614442007528</v>
      </c>
      <c r="E88" s="30">
        <f t="shared" si="1"/>
        <v>0.10685212734902659</v>
      </c>
    </row>
    <row r="89" spans="1:5" x14ac:dyDescent="0.25">
      <c r="A89" s="87"/>
      <c r="B89" s="5">
        <v>2021</v>
      </c>
      <c r="C89" s="28">
        <v>176877010231</v>
      </c>
      <c r="D89" s="28">
        <v>1891169731202</v>
      </c>
      <c r="E89" s="30">
        <f t="shared" si="1"/>
        <v>9.3527834817121111E-2</v>
      </c>
    </row>
    <row r="90" spans="1:5" x14ac:dyDescent="0.25">
      <c r="A90" s="87"/>
      <c r="B90" s="5">
        <v>2022</v>
      </c>
      <c r="C90" s="28">
        <v>249644129079</v>
      </c>
      <c r="D90" s="28">
        <v>2168793843296</v>
      </c>
      <c r="E90" s="30">
        <f t="shared" si="1"/>
        <v>0.11510735787575187</v>
      </c>
    </row>
    <row r="91" spans="1:5" x14ac:dyDescent="0.25">
      <c r="A91" s="88"/>
      <c r="B91" s="5">
        <v>2023</v>
      </c>
      <c r="C91" s="28">
        <v>494729174306</v>
      </c>
      <c r="D91" s="28">
        <v>2575756967645</v>
      </c>
      <c r="E91" s="30">
        <f t="shared" si="1"/>
        <v>0.19207137184154766</v>
      </c>
    </row>
    <row r="92" spans="1:5" x14ac:dyDescent="0.25">
      <c r="A92" s="86" t="s">
        <v>85</v>
      </c>
      <c r="B92" s="5">
        <v>2019</v>
      </c>
      <c r="C92" s="27">
        <v>221783249000</v>
      </c>
      <c r="D92" s="27">
        <v>1829960714000</v>
      </c>
      <c r="E92" s="30">
        <f t="shared" si="1"/>
        <v>0.12119563403916878</v>
      </c>
    </row>
    <row r="93" spans="1:5" x14ac:dyDescent="0.25">
      <c r="A93" s="87"/>
      <c r="B93" s="5">
        <v>2020</v>
      </c>
      <c r="C93" s="27">
        <v>162072984000</v>
      </c>
      <c r="D93" s="27">
        <v>1986711872000</v>
      </c>
      <c r="E93" s="30">
        <f t="shared" si="1"/>
        <v>8.1578504806961757E-2</v>
      </c>
    </row>
    <row r="94" spans="1:5" x14ac:dyDescent="0.25">
      <c r="A94" s="87"/>
      <c r="B94" s="5">
        <v>2021</v>
      </c>
      <c r="C94" s="27">
        <v>146505337000</v>
      </c>
      <c r="D94" s="27">
        <v>2082911322000</v>
      </c>
      <c r="E94" s="30">
        <f t="shared" si="1"/>
        <v>7.0336809566778097E-2</v>
      </c>
    </row>
    <row r="95" spans="1:5" x14ac:dyDescent="0.25">
      <c r="A95" s="87"/>
      <c r="B95" s="5">
        <v>2022</v>
      </c>
      <c r="C95" s="27">
        <v>149375011000</v>
      </c>
      <c r="D95" s="27">
        <v>2009139485000</v>
      </c>
      <c r="E95" s="30">
        <f t="shared" si="1"/>
        <v>7.4347755402358245E-2</v>
      </c>
    </row>
    <row r="96" spans="1:5" x14ac:dyDescent="0.25">
      <c r="A96" s="88"/>
      <c r="B96" s="5">
        <v>2023</v>
      </c>
      <c r="C96" s="27">
        <v>146336365000</v>
      </c>
      <c r="D96" s="27">
        <v>2042171821000</v>
      </c>
      <c r="E96" s="30">
        <f t="shared" si="1"/>
        <v>7.1657224673848829E-2</v>
      </c>
    </row>
    <row r="97" spans="1:5" x14ac:dyDescent="0.25">
      <c r="A97" s="86" t="s">
        <v>91</v>
      </c>
      <c r="B97" s="5">
        <v>2019</v>
      </c>
      <c r="C97" s="27">
        <v>2537602000000</v>
      </c>
      <c r="D97" s="27">
        <v>20264727000000</v>
      </c>
      <c r="E97" s="30">
        <f t="shared" si="1"/>
        <v>0.12522260970996549</v>
      </c>
    </row>
    <row r="98" spans="1:5" x14ac:dyDescent="0.25">
      <c r="A98" s="87"/>
      <c r="B98" s="5">
        <v>2020</v>
      </c>
      <c r="C98" s="27">
        <v>2799623000000</v>
      </c>
      <c r="D98" s="27">
        <v>22564300000000</v>
      </c>
      <c r="E98" s="30">
        <f t="shared" si="1"/>
        <v>0.12407311549660303</v>
      </c>
    </row>
    <row r="99" spans="1:5" x14ac:dyDescent="0.25">
      <c r="A99" s="87"/>
      <c r="B99" s="5">
        <v>2021</v>
      </c>
      <c r="C99" s="27">
        <v>3232008000000</v>
      </c>
      <c r="D99" s="27">
        <v>25666635000000</v>
      </c>
      <c r="E99" s="30">
        <f t="shared" si="1"/>
        <v>0.12592254496937366</v>
      </c>
    </row>
    <row r="100" spans="1:5" x14ac:dyDescent="0.25">
      <c r="A100" s="87"/>
      <c r="B100" s="5">
        <v>2022</v>
      </c>
      <c r="C100" s="27">
        <v>3450083000000</v>
      </c>
      <c r="D100" s="27">
        <v>27241313000000</v>
      </c>
      <c r="E100" s="30">
        <f t="shared" si="1"/>
        <v>0.12664892474162315</v>
      </c>
    </row>
    <row r="101" spans="1:5" x14ac:dyDescent="0.25">
      <c r="A101" s="88"/>
      <c r="B101" s="5">
        <v>2023</v>
      </c>
      <c r="C101" s="27">
        <v>2778405000000</v>
      </c>
      <c r="D101" s="27">
        <v>27057568000000</v>
      </c>
      <c r="E101" s="30">
        <f t="shared" si="1"/>
        <v>0.1026849493642592</v>
      </c>
    </row>
    <row r="102" spans="1:5" x14ac:dyDescent="0.25">
      <c r="A102" s="86" t="s">
        <v>93</v>
      </c>
      <c r="B102" s="5">
        <v>2019</v>
      </c>
      <c r="C102" s="28">
        <v>78256797000</v>
      </c>
      <c r="D102" s="28">
        <v>901060986000</v>
      </c>
      <c r="E102" s="30">
        <f t="shared" si="1"/>
        <v>8.684961197509887E-2</v>
      </c>
    </row>
    <row r="103" spans="1:5" x14ac:dyDescent="0.25">
      <c r="A103" s="87"/>
      <c r="B103" s="5">
        <v>2020</v>
      </c>
      <c r="C103" s="28">
        <v>71902263000</v>
      </c>
      <c r="D103" s="28">
        <v>929901046000</v>
      </c>
      <c r="E103" s="30">
        <f t="shared" si="1"/>
        <v>7.7322488569391279E-2</v>
      </c>
    </row>
    <row r="104" spans="1:5" x14ac:dyDescent="0.25">
      <c r="A104" s="87"/>
      <c r="B104" s="5">
        <v>2021</v>
      </c>
      <c r="C104" s="28">
        <v>131660834000</v>
      </c>
      <c r="D104" s="28">
        <v>1026266866000</v>
      </c>
      <c r="E104" s="30">
        <f t="shared" si="1"/>
        <v>0.12829103068791856</v>
      </c>
    </row>
    <row r="105" spans="1:5" x14ac:dyDescent="0.25">
      <c r="A105" s="87"/>
      <c r="B105" s="5">
        <v>2022</v>
      </c>
      <c r="C105" s="28">
        <v>179837759000</v>
      </c>
      <c r="D105" s="28">
        <v>1037647240000</v>
      </c>
      <c r="E105" s="30">
        <f t="shared" si="1"/>
        <v>0.17331300278888614</v>
      </c>
    </row>
    <row r="106" spans="1:5" x14ac:dyDescent="0.25">
      <c r="A106" s="88"/>
      <c r="B106" s="5">
        <v>2023</v>
      </c>
      <c r="C106" s="28">
        <v>178240003000</v>
      </c>
      <c r="D106" s="28">
        <v>957814110000</v>
      </c>
      <c r="E106" s="30">
        <f t="shared" si="1"/>
        <v>0.18609039179846704</v>
      </c>
    </row>
    <row r="107" spans="1:5" x14ac:dyDescent="0.25">
      <c r="A107" s="86" t="s">
        <v>95</v>
      </c>
      <c r="B107" s="5">
        <v>2019</v>
      </c>
      <c r="C107" s="27">
        <v>102310124000</v>
      </c>
      <c r="D107" s="27">
        <v>2096719180000</v>
      </c>
      <c r="E107" s="30">
        <f t="shared" si="1"/>
        <v>4.8795339393041655E-2</v>
      </c>
    </row>
    <row r="108" spans="1:5" x14ac:dyDescent="0.25">
      <c r="A108" s="87"/>
      <c r="B108" s="5">
        <v>2020</v>
      </c>
      <c r="C108" s="28">
        <v>48665150000</v>
      </c>
      <c r="D108" s="28">
        <v>1915989375000</v>
      </c>
      <c r="E108" s="30">
        <f t="shared" si="1"/>
        <v>2.5399488449668464E-2</v>
      </c>
    </row>
    <row r="109" spans="1:5" x14ac:dyDescent="0.25">
      <c r="A109" s="87"/>
      <c r="B109" s="5">
        <v>2021</v>
      </c>
      <c r="C109" s="28">
        <v>11296951000</v>
      </c>
      <c r="D109" s="28">
        <v>1838539299000</v>
      </c>
      <c r="E109" s="30">
        <f t="shared" si="1"/>
        <v>6.144525170685514E-3</v>
      </c>
    </row>
    <row r="110" spans="1:5" x14ac:dyDescent="0.25">
      <c r="A110" s="87"/>
      <c r="B110" s="5">
        <v>2022</v>
      </c>
      <c r="C110" s="28">
        <v>27395254000</v>
      </c>
      <c r="D110" s="28">
        <v>1806280965000</v>
      </c>
      <c r="E110" s="30">
        <f t="shared" si="1"/>
        <v>1.51666626238294E-2</v>
      </c>
    </row>
    <row r="111" spans="1:5" x14ac:dyDescent="0.25">
      <c r="A111" s="88"/>
      <c r="B111" s="5">
        <v>2023</v>
      </c>
      <c r="C111" s="28">
        <v>6012112000</v>
      </c>
      <c r="D111" s="28">
        <v>1765887592000</v>
      </c>
      <c r="E111" s="30">
        <f t="shared" si="1"/>
        <v>3.4045836367142899E-3</v>
      </c>
    </row>
    <row r="112" spans="1:5" x14ac:dyDescent="0.25">
      <c r="A112" s="86" t="s">
        <v>101</v>
      </c>
      <c r="B112" s="5">
        <v>2019</v>
      </c>
      <c r="C112" s="28">
        <v>807689000000</v>
      </c>
      <c r="D112" s="28">
        <v>3529557000000</v>
      </c>
      <c r="E112" s="30">
        <f t="shared" si="1"/>
        <v>0.22883580007349363</v>
      </c>
    </row>
    <row r="113" spans="1:5" x14ac:dyDescent="0.25">
      <c r="A113" s="87"/>
      <c r="B113" s="5">
        <v>2020</v>
      </c>
      <c r="C113" s="28">
        <v>934016000000</v>
      </c>
      <c r="D113" s="28">
        <v>3849516000000</v>
      </c>
      <c r="E113" s="30">
        <f t="shared" si="1"/>
        <v>0.242632060757768</v>
      </c>
    </row>
    <row r="114" spans="1:5" x14ac:dyDescent="0.25">
      <c r="A114" s="87"/>
      <c r="B114" s="5">
        <v>2021</v>
      </c>
      <c r="C114" s="28">
        <v>1260898000000</v>
      </c>
      <c r="D114" s="28">
        <v>4068970000000</v>
      </c>
      <c r="E114" s="30">
        <f t="shared" si="1"/>
        <v>0.30988137046967662</v>
      </c>
    </row>
    <row r="115" spans="1:5" x14ac:dyDescent="0.25">
      <c r="A115" s="87"/>
      <c r="B115" s="5">
        <v>2022</v>
      </c>
      <c r="C115" s="28">
        <v>1104714000000</v>
      </c>
      <c r="D115" s="28">
        <v>4081442000000</v>
      </c>
      <c r="E115" s="30">
        <f t="shared" si="1"/>
        <v>0.27066757288232934</v>
      </c>
    </row>
    <row r="116" spans="1:5" x14ac:dyDescent="0.25">
      <c r="A116" s="88"/>
      <c r="B116" s="5">
        <v>2023</v>
      </c>
      <c r="C116" s="28">
        <v>950648000000</v>
      </c>
      <c r="D116" s="28">
        <v>3890706000000</v>
      </c>
      <c r="E116" s="30">
        <f t="shared" si="1"/>
        <v>0.24433817410002195</v>
      </c>
    </row>
    <row r="117" spans="1:5" x14ac:dyDescent="0.25">
      <c r="A117" s="86" t="s">
        <v>103</v>
      </c>
      <c r="B117" s="5">
        <v>2019</v>
      </c>
      <c r="C117" s="28">
        <v>595154912874</v>
      </c>
      <c r="D117" s="28">
        <v>8372769580743</v>
      </c>
      <c r="E117" s="30">
        <f t="shared" si="1"/>
        <v>7.1082203700294111E-2</v>
      </c>
    </row>
    <row r="118" spans="1:5" x14ac:dyDescent="0.25">
      <c r="A118" s="87"/>
      <c r="B118" s="5">
        <v>2020</v>
      </c>
      <c r="C118" s="28">
        <v>834369751682</v>
      </c>
      <c r="D118" s="28">
        <v>9104657533366</v>
      </c>
      <c r="E118" s="30">
        <f t="shared" si="1"/>
        <v>9.1642079740426305E-2</v>
      </c>
    </row>
    <row r="119" spans="1:5" x14ac:dyDescent="0.25">
      <c r="A119" s="87"/>
      <c r="B119" s="5">
        <v>2021</v>
      </c>
      <c r="C119" s="28">
        <v>877817637643</v>
      </c>
      <c r="D119" s="28">
        <v>9644326662784</v>
      </c>
      <c r="E119" s="30">
        <f t="shared" si="1"/>
        <v>9.1019069379966747E-2</v>
      </c>
    </row>
    <row r="120" spans="1:5" x14ac:dyDescent="0.25">
      <c r="A120" s="87"/>
      <c r="B120" s="5">
        <v>2022</v>
      </c>
      <c r="C120" s="28">
        <v>1037527882044</v>
      </c>
      <c r="D120" s="28">
        <v>11328974079150</v>
      </c>
      <c r="E120" s="30">
        <f t="shared" si="1"/>
        <v>9.1581803859316843E-2</v>
      </c>
    </row>
    <row r="121" spans="1:5" x14ac:dyDescent="0.25">
      <c r="A121" s="88"/>
      <c r="B121" s="5">
        <v>2023</v>
      </c>
      <c r="C121" s="28">
        <v>1250247953060</v>
      </c>
      <c r="D121" s="28">
        <v>11315730833410</v>
      </c>
      <c r="E121" s="30">
        <f t="shared" si="1"/>
        <v>0.11048760097479601</v>
      </c>
    </row>
    <row r="122" spans="1:5" x14ac:dyDescent="0.25">
      <c r="A122" s="101" t="s">
        <v>117</v>
      </c>
      <c r="B122" s="5">
        <v>2019</v>
      </c>
      <c r="C122" s="27">
        <v>7393000000000</v>
      </c>
      <c r="D122" s="27">
        <v>20649000000000</v>
      </c>
      <c r="E122" s="30">
        <f t="shared" si="1"/>
        <v>0.35803186594992492</v>
      </c>
    </row>
    <row r="123" spans="1:5" x14ac:dyDescent="0.25">
      <c r="A123" s="102"/>
      <c r="B123" s="5">
        <v>2020</v>
      </c>
      <c r="C123" s="27">
        <v>7164000000000</v>
      </c>
      <c r="D123" s="27">
        <v>20535000000000</v>
      </c>
      <c r="E123" s="30">
        <f t="shared" si="1"/>
        <v>0.34886778670562452</v>
      </c>
    </row>
    <row r="124" spans="1:5" x14ac:dyDescent="0.25">
      <c r="A124" s="102"/>
      <c r="B124" s="5">
        <v>2021</v>
      </c>
      <c r="C124" s="27">
        <v>5758000000000</v>
      </c>
      <c r="D124" s="27">
        <v>19069000000000</v>
      </c>
      <c r="E124" s="30">
        <f t="shared" si="1"/>
        <v>0.30195605432901568</v>
      </c>
    </row>
    <row r="125" spans="1:5" x14ac:dyDescent="0.25">
      <c r="A125" s="102"/>
      <c r="B125" s="5">
        <v>2022</v>
      </c>
      <c r="C125" s="27">
        <v>5365000000000</v>
      </c>
      <c r="D125" s="27">
        <v>18318000000000</v>
      </c>
      <c r="E125" s="30">
        <f t="shared" si="1"/>
        <v>0.29288131892127961</v>
      </c>
    </row>
    <row r="126" spans="1:5" x14ac:dyDescent="0.25">
      <c r="A126" s="103"/>
      <c r="B126" s="5">
        <v>2023</v>
      </c>
      <c r="C126" s="27">
        <v>4801000000000</v>
      </c>
      <c r="D126" s="27">
        <v>16664000000000</v>
      </c>
      <c r="E126" s="30">
        <f t="shared" si="1"/>
        <v>0.28810609697551609</v>
      </c>
    </row>
    <row r="127" spans="1:5" x14ac:dyDescent="0.25">
      <c r="A127" s="83" t="s">
        <v>126</v>
      </c>
      <c r="B127" s="5">
        <v>2019</v>
      </c>
      <c r="C127" s="27">
        <v>218064313042</v>
      </c>
      <c r="D127" s="27">
        <v>5518890225060</v>
      </c>
      <c r="E127" s="30">
        <f t="shared" si="1"/>
        <v>3.9512348343480462E-2</v>
      </c>
    </row>
    <row r="128" spans="1:5" x14ac:dyDescent="0.25">
      <c r="A128" s="84"/>
      <c r="B128" s="5">
        <v>2020</v>
      </c>
      <c r="C128" s="27">
        <v>314373402229</v>
      </c>
      <c r="D128" s="27">
        <v>5949006786510</v>
      </c>
      <c r="E128" s="30">
        <f t="shared" si="1"/>
        <v>5.2844687106741048E-2</v>
      </c>
    </row>
    <row r="129" spans="1:5" x14ac:dyDescent="0.25">
      <c r="A129" s="84"/>
      <c r="B129" s="5">
        <v>2021</v>
      </c>
      <c r="C129" s="28">
        <v>535295612635</v>
      </c>
      <c r="D129" s="28">
        <v>6801034778630</v>
      </c>
      <c r="E129" s="30">
        <f t="shared" si="1"/>
        <v>7.8707965781470379E-2</v>
      </c>
    </row>
    <row r="130" spans="1:5" x14ac:dyDescent="0.25">
      <c r="A130" s="84"/>
      <c r="B130" s="5">
        <v>2022</v>
      </c>
      <c r="C130" s="28">
        <v>177124125126</v>
      </c>
      <c r="D130" s="28">
        <v>6956345266754</v>
      </c>
      <c r="E130" s="30">
        <f t="shared" si="1"/>
        <v>2.5462238910497672E-2</v>
      </c>
    </row>
    <row r="131" spans="1:5" x14ac:dyDescent="0.25">
      <c r="A131" s="85"/>
      <c r="B131" s="5">
        <v>2023</v>
      </c>
      <c r="C131" s="28">
        <v>94594423482</v>
      </c>
      <c r="D131" s="28">
        <v>7662921147367</v>
      </c>
      <c r="E131" s="30">
        <f t="shared" ref="E131:E136" si="2">C131/D131</f>
        <v>1.2344433886612926E-2</v>
      </c>
    </row>
    <row r="132" spans="1:5" x14ac:dyDescent="0.25">
      <c r="A132" s="86" t="s">
        <v>128</v>
      </c>
      <c r="B132" s="5">
        <v>2019</v>
      </c>
      <c r="C132" s="28">
        <v>149991000000</v>
      </c>
      <c r="D132" s="28">
        <v>2311190000000</v>
      </c>
      <c r="E132" s="30">
        <f t="shared" si="2"/>
        <v>6.4897736663796571E-2</v>
      </c>
    </row>
    <row r="133" spans="1:5" x14ac:dyDescent="0.25">
      <c r="A133" s="87"/>
      <c r="B133" s="5">
        <v>2020</v>
      </c>
      <c r="C133" s="28">
        <v>171084000000</v>
      </c>
      <c r="D133" s="28">
        <v>2830686000000</v>
      </c>
      <c r="E133" s="30">
        <f t="shared" si="2"/>
        <v>6.0439059648438577E-2</v>
      </c>
    </row>
    <row r="134" spans="1:5" x14ac:dyDescent="0.25">
      <c r="A134" s="87"/>
      <c r="B134" s="5">
        <v>2021</v>
      </c>
      <c r="C134" s="28">
        <v>194432000000</v>
      </c>
      <c r="D134" s="28">
        <v>3478074000000</v>
      </c>
      <c r="E134" s="30">
        <f t="shared" si="2"/>
        <v>5.5902203345874757E-2</v>
      </c>
    </row>
    <row r="135" spans="1:5" x14ac:dyDescent="0.25">
      <c r="A135" s="87"/>
      <c r="B135" s="5">
        <v>2022</v>
      </c>
      <c r="C135" s="28">
        <v>254128000000</v>
      </c>
      <c r="D135" s="28">
        <v>3849087000000</v>
      </c>
      <c r="E135" s="30">
        <f t="shared" si="2"/>
        <v>6.6022929593433449E-2</v>
      </c>
    </row>
    <row r="136" spans="1:5" x14ac:dyDescent="0.25">
      <c r="A136" s="88"/>
      <c r="B136" s="5">
        <v>2023</v>
      </c>
      <c r="C136" s="28">
        <v>306269000000</v>
      </c>
      <c r="D136" s="28">
        <v>5029463000000</v>
      </c>
      <c r="E136" s="30">
        <f t="shared" si="2"/>
        <v>6.0894970298021878E-2</v>
      </c>
    </row>
  </sheetData>
  <mergeCells count="27">
    <mergeCell ref="A132:A136"/>
    <mergeCell ref="A107:A111"/>
    <mergeCell ref="A112:A116"/>
    <mergeCell ref="A117:A121"/>
    <mergeCell ref="A122:A126"/>
    <mergeCell ref="A127:A131"/>
    <mergeCell ref="A97:A101"/>
    <mergeCell ref="A102:A106"/>
    <mergeCell ref="A72:A76"/>
    <mergeCell ref="A77:A81"/>
    <mergeCell ref="A82:A86"/>
    <mergeCell ref="A87:A91"/>
    <mergeCell ref="A92:A96"/>
    <mergeCell ref="A67:A71"/>
    <mergeCell ref="A2:A6"/>
    <mergeCell ref="A7:A11"/>
    <mergeCell ref="A12:A16"/>
    <mergeCell ref="A17:A21"/>
    <mergeCell ref="A22:A26"/>
    <mergeCell ref="A47:A51"/>
    <mergeCell ref="A52:A56"/>
    <mergeCell ref="A57:A61"/>
    <mergeCell ref="A62:A66"/>
    <mergeCell ref="A27:A31"/>
    <mergeCell ref="A32:A36"/>
    <mergeCell ref="A37:A41"/>
    <mergeCell ref="A42:A46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6"/>
  <sheetViews>
    <sheetView workbookViewId="0">
      <selection activeCell="G11" sqref="G11"/>
    </sheetView>
  </sheetViews>
  <sheetFormatPr defaultRowHeight="15" x14ac:dyDescent="0.25"/>
  <cols>
    <col min="1" max="1" width="17.85546875" bestFit="1" customWidth="1"/>
    <col min="2" max="2" width="6.85546875" bestFit="1" customWidth="1"/>
    <col min="3" max="3" width="19" bestFit="1" customWidth="1"/>
    <col min="4" max="5" width="21.42578125" style="38" bestFit="1" customWidth="1"/>
    <col min="6" max="6" width="20" bestFit="1" customWidth="1"/>
    <col min="7" max="7" width="24.5703125" customWidth="1"/>
    <col min="9" max="9" width="18.28515625" style="38" customWidth="1"/>
  </cols>
  <sheetData>
    <row r="1" spans="1:7" x14ac:dyDescent="0.25">
      <c r="A1" s="44" t="s">
        <v>3</v>
      </c>
      <c r="B1" s="12" t="s">
        <v>133</v>
      </c>
      <c r="C1" s="31" t="s">
        <v>130</v>
      </c>
      <c r="D1" s="55" t="s">
        <v>134</v>
      </c>
      <c r="E1" s="43" t="s">
        <v>135</v>
      </c>
      <c r="F1" s="31" t="s">
        <v>131</v>
      </c>
      <c r="G1" s="52" t="s">
        <v>140</v>
      </c>
    </row>
    <row r="2" spans="1:7" x14ac:dyDescent="0.25">
      <c r="A2" s="107" t="s">
        <v>5</v>
      </c>
      <c r="B2" s="5">
        <v>2019</v>
      </c>
      <c r="C2" s="27">
        <v>83885000000</v>
      </c>
      <c r="D2" s="56">
        <v>346381000000</v>
      </c>
      <c r="E2" s="39">
        <v>184178000000</v>
      </c>
      <c r="F2" s="28">
        <v>822375000000</v>
      </c>
      <c r="G2" s="54">
        <f>SUM(C2+D2-E2)/F2*-1</f>
        <v>-0.2992406140750874</v>
      </c>
    </row>
    <row r="3" spans="1:7" x14ac:dyDescent="0.25">
      <c r="A3" s="108"/>
      <c r="B3" s="5">
        <v>2020</v>
      </c>
      <c r="C3" s="28">
        <v>135789000000</v>
      </c>
      <c r="D3" s="56">
        <v>386000000000</v>
      </c>
      <c r="E3" s="39">
        <v>230679000000</v>
      </c>
      <c r="F3" s="28">
        <v>958791000000</v>
      </c>
      <c r="G3" s="54">
        <f t="shared" ref="G3:G66" si="0">SUM(C3+D3-E3)/F3*-1</f>
        <v>-0.3036219572357271</v>
      </c>
    </row>
    <row r="4" spans="1:7" x14ac:dyDescent="0.25">
      <c r="A4" s="108"/>
      <c r="B4" s="5">
        <v>2021</v>
      </c>
      <c r="C4" s="28">
        <v>265758000000</v>
      </c>
      <c r="D4" s="56">
        <v>422182000000</v>
      </c>
      <c r="E4" s="39">
        <v>308296000000</v>
      </c>
      <c r="F4" s="28">
        <v>1304108000000</v>
      </c>
      <c r="G4" s="54">
        <f t="shared" si="0"/>
        <v>-0.29111392614722092</v>
      </c>
    </row>
    <row r="5" spans="1:7" x14ac:dyDescent="0.25">
      <c r="A5" s="108"/>
      <c r="B5" s="5">
        <v>2022</v>
      </c>
      <c r="C5" s="28">
        <v>364972000000</v>
      </c>
      <c r="D5" s="56">
        <v>462753000000</v>
      </c>
      <c r="E5" s="39">
        <v>312748000000</v>
      </c>
      <c r="F5" s="28">
        <v>1645582000000</v>
      </c>
      <c r="G5" s="54">
        <f t="shared" si="0"/>
        <v>-0.31294520722759483</v>
      </c>
    </row>
    <row r="6" spans="1:7" x14ac:dyDescent="0.25">
      <c r="A6" s="109"/>
      <c r="B6" s="5">
        <v>2023</v>
      </c>
      <c r="C6" s="28">
        <v>395798000000</v>
      </c>
      <c r="D6" s="56">
        <v>502685000000</v>
      </c>
      <c r="E6" s="39">
        <v>459648000000</v>
      </c>
      <c r="F6" s="28">
        <v>2085182000000</v>
      </c>
      <c r="G6" s="54">
        <f t="shared" si="0"/>
        <v>-0.21045405149286728</v>
      </c>
    </row>
    <row r="7" spans="1:7" x14ac:dyDescent="0.25">
      <c r="A7" s="107" t="s">
        <v>21</v>
      </c>
      <c r="B7" s="5">
        <v>2019</v>
      </c>
      <c r="C7" s="28">
        <v>76758829457</v>
      </c>
      <c r="D7" s="56">
        <v>533925676972</v>
      </c>
      <c r="E7" s="39">
        <v>158440399914</v>
      </c>
      <c r="F7" s="28">
        <v>723916345285</v>
      </c>
      <c r="G7" s="54">
        <f t="shared" si="0"/>
        <v>-0.62471873920315357</v>
      </c>
    </row>
    <row r="8" spans="1:7" x14ac:dyDescent="0.25">
      <c r="A8" s="108"/>
      <c r="B8" s="5">
        <v>2020</v>
      </c>
      <c r="C8" s="28">
        <v>44045828312</v>
      </c>
      <c r="D8" s="56">
        <v>603141794378</v>
      </c>
      <c r="E8" s="39">
        <v>202642422392</v>
      </c>
      <c r="F8" s="28">
        <v>1086873666641</v>
      </c>
      <c r="G8" s="54">
        <f t="shared" si="0"/>
        <v>-0.40901276196328673</v>
      </c>
    </row>
    <row r="9" spans="1:7" x14ac:dyDescent="0.25">
      <c r="A9" s="108"/>
      <c r="B9" s="5">
        <v>2021</v>
      </c>
      <c r="C9" s="28">
        <v>100066615090</v>
      </c>
      <c r="D9" s="56">
        <v>669648139919</v>
      </c>
      <c r="E9" s="39">
        <v>213482549779</v>
      </c>
      <c r="F9" s="28">
        <v>1147260611703</v>
      </c>
      <c r="G9" s="54">
        <f t="shared" si="0"/>
        <v>-0.48483509287774279</v>
      </c>
    </row>
    <row r="10" spans="1:7" x14ac:dyDescent="0.25">
      <c r="A10" s="108"/>
      <c r="B10" s="5">
        <v>2022</v>
      </c>
      <c r="C10" s="28">
        <v>121257336900</v>
      </c>
      <c r="D10" s="56">
        <v>704566878675</v>
      </c>
      <c r="E10" s="39">
        <v>178373991059</v>
      </c>
      <c r="F10" s="28">
        <v>1074777460412</v>
      </c>
      <c r="G10" s="54">
        <f t="shared" si="0"/>
        <v>-0.60240398441907184</v>
      </c>
    </row>
    <row r="11" spans="1:7" x14ac:dyDescent="0.25">
      <c r="A11" s="109"/>
      <c r="B11" s="5">
        <v>2023</v>
      </c>
      <c r="C11" s="28">
        <v>127426464539</v>
      </c>
      <c r="D11" s="56">
        <v>733160752820</v>
      </c>
      <c r="E11" s="39">
        <v>201470972367</v>
      </c>
      <c r="F11" s="28">
        <v>1088726193209</v>
      </c>
      <c r="G11" s="54">
        <f t="shared" si="0"/>
        <v>-0.60540129290842837</v>
      </c>
    </row>
    <row r="12" spans="1:7" x14ac:dyDescent="0.25">
      <c r="A12" s="107" t="s">
        <v>25</v>
      </c>
      <c r="B12" s="5">
        <v>2019</v>
      </c>
      <c r="C12" s="28">
        <v>130756461708</v>
      </c>
      <c r="D12" s="56">
        <v>320412736894</v>
      </c>
      <c r="E12" s="39">
        <v>198145077505</v>
      </c>
      <c r="F12" s="28">
        <v>1245144303719</v>
      </c>
      <c r="G12" s="54">
        <f t="shared" si="0"/>
        <v>-0.20320867255407019</v>
      </c>
    </row>
    <row r="13" spans="1:7" x14ac:dyDescent="0.25">
      <c r="A13" s="108"/>
      <c r="B13" s="5">
        <v>2020</v>
      </c>
      <c r="C13" s="28">
        <v>132772234495</v>
      </c>
      <c r="D13" s="56">
        <v>383866762588</v>
      </c>
      <c r="E13" s="39">
        <v>226926314731</v>
      </c>
      <c r="F13" s="28">
        <v>1310940121622</v>
      </c>
      <c r="G13" s="54">
        <f t="shared" si="0"/>
        <v>-0.2209961214655207</v>
      </c>
    </row>
    <row r="14" spans="1:7" x14ac:dyDescent="0.25">
      <c r="A14" s="108"/>
      <c r="B14" s="5">
        <v>2021</v>
      </c>
      <c r="C14" s="28">
        <v>180711667020</v>
      </c>
      <c r="D14" s="56">
        <v>439349459100</v>
      </c>
      <c r="E14" s="39">
        <v>304980204013</v>
      </c>
      <c r="F14" s="28">
        <v>1348181576913</v>
      </c>
      <c r="G14" s="54">
        <f t="shared" si="0"/>
        <v>-0.2337080757537548</v>
      </c>
    </row>
    <row r="15" spans="1:7" x14ac:dyDescent="0.25">
      <c r="A15" s="108"/>
      <c r="B15" s="5">
        <v>2022</v>
      </c>
      <c r="C15" s="28">
        <v>195465706676</v>
      </c>
      <c r="D15" s="56">
        <v>543780622590</v>
      </c>
      <c r="E15" s="39">
        <v>254798627325</v>
      </c>
      <c r="F15" s="28">
        <v>1790304606780</v>
      </c>
      <c r="G15" s="54">
        <f t="shared" si="0"/>
        <v>-0.2705951267210982</v>
      </c>
    </row>
    <row r="16" spans="1:7" x14ac:dyDescent="0.25">
      <c r="A16" s="109"/>
      <c r="B16" s="5">
        <v>2023</v>
      </c>
      <c r="C16" s="28">
        <v>324092143202</v>
      </c>
      <c r="D16" s="56">
        <v>627067243095</v>
      </c>
      <c r="E16" s="39">
        <v>487763293949</v>
      </c>
      <c r="F16" s="28">
        <v>2296227711688</v>
      </c>
      <c r="G16" s="54">
        <f t="shared" si="0"/>
        <v>-0.20180755157220398</v>
      </c>
    </row>
    <row r="17" spans="1:7" x14ac:dyDescent="0.25">
      <c r="A17" s="107" t="s">
        <v>29</v>
      </c>
      <c r="B17" s="5">
        <v>2019</v>
      </c>
      <c r="C17" s="28">
        <v>317815177000</v>
      </c>
      <c r="D17" s="56">
        <v>401840138000</v>
      </c>
      <c r="E17" s="39">
        <v>288172431000</v>
      </c>
      <c r="F17" s="28">
        <v>1425983722000</v>
      </c>
      <c r="G17" s="54">
        <f t="shared" si="0"/>
        <v>-0.30258612166682225</v>
      </c>
    </row>
    <row r="18" spans="1:7" x14ac:dyDescent="0.25">
      <c r="A18" s="108"/>
      <c r="B18" s="5">
        <v>2020</v>
      </c>
      <c r="C18" s="28">
        <v>123465762000</v>
      </c>
      <c r="D18" s="56">
        <v>414554022000</v>
      </c>
      <c r="E18" s="39">
        <v>238523805000</v>
      </c>
      <c r="F18" s="28">
        <v>1225580913000</v>
      </c>
      <c r="G18" s="54">
        <f t="shared" si="0"/>
        <v>-0.24437062932620915</v>
      </c>
    </row>
    <row r="19" spans="1:7" x14ac:dyDescent="0.25">
      <c r="A19" s="108"/>
      <c r="B19" s="5">
        <v>2021</v>
      </c>
      <c r="C19" s="28">
        <v>187992998000</v>
      </c>
      <c r="D19" s="56">
        <v>430426648000</v>
      </c>
      <c r="E19" s="39">
        <v>333889915000</v>
      </c>
      <c r="F19" s="28">
        <v>1308722065000</v>
      </c>
      <c r="G19" s="54">
        <f t="shared" si="0"/>
        <v>-0.21741035672077555</v>
      </c>
    </row>
    <row r="20" spans="1:7" x14ac:dyDescent="0.25">
      <c r="A20" s="108"/>
      <c r="B20" s="5">
        <v>2022</v>
      </c>
      <c r="C20" s="28">
        <v>230065807000</v>
      </c>
      <c r="D20" s="56">
        <v>412693957000</v>
      </c>
      <c r="E20" s="39">
        <v>196399234000</v>
      </c>
      <c r="F20" s="28">
        <v>1307186367000</v>
      </c>
      <c r="G20" s="54">
        <f t="shared" si="0"/>
        <v>-0.34146663495611562</v>
      </c>
    </row>
    <row r="21" spans="1:7" x14ac:dyDescent="0.25">
      <c r="A21" s="108"/>
      <c r="B21" s="5">
        <v>2023</v>
      </c>
      <c r="C21" s="28">
        <v>199611841000</v>
      </c>
      <c r="D21" s="56">
        <v>428246934000</v>
      </c>
      <c r="E21" s="39">
        <v>130120269000</v>
      </c>
      <c r="F21" s="28">
        <v>1208050010000</v>
      </c>
      <c r="G21" s="54">
        <f t="shared" si="0"/>
        <v>-0.41201812994480252</v>
      </c>
    </row>
    <row r="22" spans="1:7" x14ac:dyDescent="0.25">
      <c r="A22" s="108" t="s">
        <v>33</v>
      </c>
      <c r="B22" s="5">
        <v>2019</v>
      </c>
      <c r="C22" s="28">
        <v>435766359480</v>
      </c>
      <c r="D22" s="56">
        <v>1393882879919</v>
      </c>
      <c r="E22" s="39">
        <v>474666272987</v>
      </c>
      <c r="F22" s="28">
        <v>5063067672414</v>
      </c>
      <c r="G22" s="54">
        <f t="shared" si="0"/>
        <v>-0.26762094723611762</v>
      </c>
    </row>
    <row r="23" spans="1:7" x14ac:dyDescent="0.25">
      <c r="A23" s="108"/>
      <c r="B23" s="5">
        <v>2020</v>
      </c>
      <c r="C23" s="28">
        <v>245103761907</v>
      </c>
      <c r="D23" s="56">
        <v>1737195518108</v>
      </c>
      <c r="E23" s="39">
        <v>823166102577</v>
      </c>
      <c r="F23" s="28">
        <v>6570969641033</v>
      </c>
      <c r="G23" s="54">
        <f t="shared" si="0"/>
        <v>-0.17640215078756269</v>
      </c>
    </row>
    <row r="24" spans="1:7" x14ac:dyDescent="0.25">
      <c r="A24" s="108"/>
      <c r="B24" s="5">
        <v>2021</v>
      </c>
      <c r="C24" s="28">
        <v>492637672186</v>
      </c>
      <c r="D24" s="56">
        <v>-2018055942006</v>
      </c>
      <c r="E24" s="39">
        <v>709767241234</v>
      </c>
      <c r="F24" s="28">
        <v>6766602280143</v>
      </c>
      <c r="G24" s="54">
        <f t="shared" si="0"/>
        <v>0.330326125064759</v>
      </c>
    </row>
    <row r="25" spans="1:7" x14ac:dyDescent="0.25">
      <c r="A25" s="108"/>
      <c r="B25" s="5">
        <v>2022</v>
      </c>
      <c r="C25" s="28">
        <v>521714035585</v>
      </c>
      <c r="D25" s="56">
        <v>-2158664396626</v>
      </c>
      <c r="E25" s="39">
        <v>622229731268</v>
      </c>
      <c r="F25" s="28">
        <v>7327371934290</v>
      </c>
      <c r="G25" s="54">
        <f t="shared" si="0"/>
        <v>0.30832065201121905</v>
      </c>
    </row>
    <row r="26" spans="1:7" x14ac:dyDescent="0.25">
      <c r="A26" s="109"/>
      <c r="B26" s="5">
        <v>2023</v>
      </c>
      <c r="C26" s="28">
        <v>601467293291</v>
      </c>
      <c r="D26" s="56">
        <v>-2438789617037</v>
      </c>
      <c r="E26" s="39">
        <v>863578001049</v>
      </c>
      <c r="F26" s="28">
        <v>7427707902688</v>
      </c>
      <c r="G26" s="54">
        <f t="shared" si="0"/>
        <v>0.36362500520753865</v>
      </c>
    </row>
    <row r="27" spans="1:7" x14ac:dyDescent="0.25">
      <c r="A27" s="107" t="s">
        <v>41</v>
      </c>
      <c r="B27" s="5">
        <v>2019</v>
      </c>
      <c r="C27" s="28">
        <v>5902729000000</v>
      </c>
      <c r="D27" s="56">
        <v>26600605000000</v>
      </c>
      <c r="E27" s="39">
        <v>13344494000000</v>
      </c>
      <c r="F27" s="28">
        <v>96198559000000</v>
      </c>
      <c r="G27" s="54">
        <f t="shared" si="0"/>
        <v>-0.19915932420567756</v>
      </c>
    </row>
    <row r="28" spans="1:7" x14ac:dyDescent="0.25">
      <c r="A28" s="108"/>
      <c r="B28" s="5">
        <v>2020</v>
      </c>
      <c r="C28" s="28">
        <v>8752066000000</v>
      </c>
      <c r="D28" s="56">
        <v>29451210000000</v>
      </c>
      <c r="E28" s="39">
        <v>13855497000000</v>
      </c>
      <c r="F28" s="28">
        <v>163136516000000</v>
      </c>
      <c r="G28" s="54">
        <f t="shared" si="0"/>
        <v>-0.14924787899724426</v>
      </c>
    </row>
    <row r="29" spans="1:7" x14ac:dyDescent="0.25">
      <c r="A29" s="108"/>
      <c r="B29" s="5">
        <v>2021</v>
      </c>
      <c r="C29" s="28">
        <v>11203585000000</v>
      </c>
      <c r="D29" s="56">
        <v>32440324000000</v>
      </c>
      <c r="E29" s="39">
        <v>14692641000000</v>
      </c>
      <c r="F29" s="28">
        <v>179356193000000</v>
      </c>
      <c r="G29" s="54">
        <f t="shared" si="0"/>
        <v>-0.16141772143881311</v>
      </c>
    </row>
    <row r="30" spans="1:7" x14ac:dyDescent="0.25">
      <c r="A30" s="108"/>
      <c r="B30" s="5">
        <v>2022</v>
      </c>
      <c r="C30" s="27">
        <v>9192569000000</v>
      </c>
      <c r="D30" s="56">
        <v>35548207000000</v>
      </c>
      <c r="E30" s="39">
        <v>13624195000000</v>
      </c>
      <c r="F30" s="27">
        <v>180433300000000</v>
      </c>
      <c r="G30" s="54">
        <f t="shared" si="0"/>
        <v>-0.17245475751981479</v>
      </c>
    </row>
    <row r="31" spans="1:7" x14ac:dyDescent="0.25">
      <c r="A31" s="109"/>
      <c r="B31" s="5">
        <v>2023</v>
      </c>
      <c r="C31" s="27">
        <v>11493733000000</v>
      </c>
      <c r="D31" s="56">
        <v>38249889000000</v>
      </c>
      <c r="E31" s="39">
        <v>18460624000000</v>
      </c>
      <c r="F31" s="27">
        <v>186587957000000</v>
      </c>
      <c r="G31" s="54">
        <f t="shared" si="0"/>
        <v>-0.16765818385588518</v>
      </c>
    </row>
    <row r="32" spans="1:7" x14ac:dyDescent="0.25">
      <c r="A32" s="107" t="s">
        <v>43</v>
      </c>
      <c r="B32" s="5">
        <v>2019</v>
      </c>
      <c r="C32" s="28">
        <v>98047666143</v>
      </c>
      <c r="D32" s="56">
        <v>123748195193</v>
      </c>
      <c r="E32" s="39">
        <v>201156380130</v>
      </c>
      <c r="F32" s="28">
        <v>666313386673</v>
      </c>
      <c r="G32" s="54">
        <f t="shared" si="0"/>
        <v>-3.0975636417956334E-2</v>
      </c>
    </row>
    <row r="33" spans="1:7" x14ac:dyDescent="0.25">
      <c r="A33" s="108"/>
      <c r="B33" s="5">
        <v>2020</v>
      </c>
      <c r="C33" s="28">
        <v>121000016429</v>
      </c>
      <c r="D33" s="56">
        <v>-165702912741</v>
      </c>
      <c r="E33" s="39">
        <v>212500750913</v>
      </c>
      <c r="F33" s="28">
        <v>674806910037</v>
      </c>
      <c r="G33" s="54">
        <f t="shared" si="0"/>
        <v>0.38115147222024948</v>
      </c>
    </row>
    <row r="34" spans="1:7" x14ac:dyDescent="0.25">
      <c r="A34" s="108"/>
      <c r="B34" s="5">
        <v>2021</v>
      </c>
      <c r="C34" s="28">
        <v>144700268968</v>
      </c>
      <c r="D34" s="56">
        <v>-158154083400</v>
      </c>
      <c r="E34" s="39">
        <v>97933973535</v>
      </c>
      <c r="F34" s="28">
        <v>767726284113</v>
      </c>
      <c r="G34" s="54">
        <f t="shared" si="0"/>
        <v>0.14508789170308656</v>
      </c>
    </row>
    <row r="35" spans="1:7" x14ac:dyDescent="0.25">
      <c r="A35" s="108"/>
      <c r="B35" s="5">
        <v>2022</v>
      </c>
      <c r="C35" s="28">
        <v>117370750383</v>
      </c>
      <c r="D35" s="56">
        <v>-172171434061</v>
      </c>
      <c r="E35" s="39">
        <v>64694068640</v>
      </c>
      <c r="F35" s="28">
        <v>860100358989</v>
      </c>
      <c r="G35" s="54">
        <f t="shared" si="0"/>
        <v>0.13893117363473656</v>
      </c>
    </row>
    <row r="36" spans="1:7" x14ac:dyDescent="0.25">
      <c r="A36" s="109"/>
      <c r="B36" s="5">
        <v>2023</v>
      </c>
      <c r="C36" s="28">
        <v>80342415257</v>
      </c>
      <c r="D36" s="56">
        <v>-190812954309</v>
      </c>
      <c r="E36" s="39">
        <v>46446502735</v>
      </c>
      <c r="F36" s="28">
        <v>828378354007</v>
      </c>
      <c r="G36" s="54">
        <f t="shared" si="0"/>
        <v>0.18942677706143202</v>
      </c>
    </row>
    <row r="37" spans="1:7" x14ac:dyDescent="0.25">
      <c r="A37" s="107" t="s">
        <v>48</v>
      </c>
      <c r="B37" s="5">
        <v>2019</v>
      </c>
      <c r="C37" s="28">
        <v>1206059000000</v>
      </c>
      <c r="D37" s="56">
        <v>-1234003000000</v>
      </c>
      <c r="E37" s="39">
        <v>1334524000000</v>
      </c>
      <c r="F37" s="28">
        <v>2896950000000</v>
      </c>
      <c r="G37" s="54">
        <f t="shared" si="0"/>
        <v>0.47031118935432092</v>
      </c>
    </row>
    <row r="38" spans="1:7" x14ac:dyDescent="0.25">
      <c r="A38" s="108"/>
      <c r="B38" s="5">
        <v>2020</v>
      </c>
      <c r="C38" s="28">
        <v>285617000000</v>
      </c>
      <c r="D38" s="56">
        <v>-1438602000000</v>
      </c>
      <c r="E38" s="39">
        <v>547502000000</v>
      </c>
      <c r="F38" s="28">
        <v>2907425000000</v>
      </c>
      <c r="G38" s="54">
        <f t="shared" si="0"/>
        <v>0.58487733991418522</v>
      </c>
    </row>
    <row r="39" spans="1:7" x14ac:dyDescent="0.25">
      <c r="A39" s="108"/>
      <c r="B39" s="5">
        <v>2021</v>
      </c>
      <c r="C39" s="28">
        <v>665850000000</v>
      </c>
      <c r="D39" s="56">
        <v>-1485925000000</v>
      </c>
      <c r="E39" s="39">
        <v>973684000000</v>
      </c>
      <c r="F39" s="28">
        <v>2922017000000</v>
      </c>
      <c r="G39" s="54">
        <f t="shared" si="0"/>
        <v>0.61387698976426219</v>
      </c>
    </row>
    <row r="40" spans="1:7" x14ac:dyDescent="0.25">
      <c r="A40" s="108"/>
      <c r="B40" s="5">
        <v>2022</v>
      </c>
      <c r="C40" s="28">
        <v>924906000000</v>
      </c>
      <c r="D40" s="56">
        <v>-1495038000000</v>
      </c>
      <c r="E40" s="39">
        <v>1247035000000</v>
      </c>
      <c r="F40" s="28">
        <v>3374502000000</v>
      </c>
      <c r="G40" s="54">
        <f t="shared" si="0"/>
        <v>0.53849931041676669</v>
      </c>
    </row>
    <row r="41" spans="1:7" x14ac:dyDescent="0.25">
      <c r="A41" s="109"/>
      <c r="B41" s="5">
        <v>2023</v>
      </c>
      <c r="C41" s="28">
        <v>1066467000000</v>
      </c>
      <c r="D41" s="56">
        <v>-1748542000000</v>
      </c>
      <c r="E41" s="39">
        <v>754008000000</v>
      </c>
      <c r="F41" s="28">
        <v>3407442000000</v>
      </c>
      <c r="G41" s="54">
        <f t="shared" si="0"/>
        <v>0.42145486262128601</v>
      </c>
    </row>
    <row r="42" spans="1:7" x14ac:dyDescent="0.25">
      <c r="A42" s="107" t="s">
        <v>50</v>
      </c>
      <c r="B42" s="5">
        <v>2019</v>
      </c>
      <c r="C42" s="28">
        <v>2039404206764</v>
      </c>
      <c r="D42" s="56">
        <v>4843364769063</v>
      </c>
      <c r="E42" s="39">
        <v>97933973535</v>
      </c>
      <c r="F42" s="28">
        <v>19037918806473</v>
      </c>
      <c r="G42" s="54">
        <f t="shared" si="0"/>
        <v>-0.35638533136222422</v>
      </c>
    </row>
    <row r="43" spans="1:7" x14ac:dyDescent="0.25">
      <c r="A43" s="108"/>
      <c r="B43" s="5">
        <v>2020</v>
      </c>
      <c r="C43" s="28">
        <v>2098168514645</v>
      </c>
      <c r="D43" s="56">
        <v>5567196018777</v>
      </c>
      <c r="E43" s="39">
        <v>64694068640</v>
      </c>
      <c r="F43" s="28">
        <v>19777500514550</v>
      </c>
      <c r="G43" s="54">
        <f t="shared" si="0"/>
        <v>-0.38430895042527263</v>
      </c>
    </row>
    <row r="44" spans="1:7" x14ac:dyDescent="0.25">
      <c r="A44" s="108"/>
      <c r="B44" s="5">
        <v>2021</v>
      </c>
      <c r="C44" s="28">
        <v>1211052647953</v>
      </c>
      <c r="D44" s="56">
        <v>6399975298761</v>
      </c>
      <c r="E44" s="39">
        <v>46446502735</v>
      </c>
      <c r="F44" s="28">
        <v>19917653265528</v>
      </c>
      <c r="G44" s="54">
        <f t="shared" si="0"/>
        <v>-0.37979280707086199</v>
      </c>
    </row>
    <row r="45" spans="1:7" x14ac:dyDescent="0.25">
      <c r="A45" s="108"/>
      <c r="B45" s="5">
        <v>2022</v>
      </c>
      <c r="C45" s="28">
        <v>1970064538149</v>
      </c>
      <c r="D45" s="56">
        <v>7232118288467</v>
      </c>
      <c r="E45" s="39">
        <v>1619570638186</v>
      </c>
      <c r="F45" s="28">
        <v>22276160695411</v>
      </c>
      <c r="G45" s="54">
        <f t="shared" si="0"/>
        <v>-0.34039133996694754</v>
      </c>
    </row>
    <row r="46" spans="1:7" x14ac:dyDescent="0.25">
      <c r="A46" s="109"/>
      <c r="B46" s="5">
        <v>2023</v>
      </c>
      <c r="C46" s="28">
        <v>3244872091221</v>
      </c>
      <c r="D46" s="56">
        <v>8043311333371</v>
      </c>
      <c r="E46" s="39">
        <v>5259181989696</v>
      </c>
      <c r="F46" s="28">
        <v>23870404962472</v>
      </c>
      <c r="G46" s="54">
        <f t="shared" si="0"/>
        <v>-0.25257223094348547</v>
      </c>
    </row>
    <row r="47" spans="1:7" x14ac:dyDescent="0.25">
      <c r="A47" s="107" t="s">
        <v>61</v>
      </c>
      <c r="B47" s="5">
        <v>2019</v>
      </c>
      <c r="C47" s="28">
        <v>236518557420</v>
      </c>
      <c r="D47" s="56">
        <v>884886076699</v>
      </c>
      <c r="E47" s="39">
        <v>479788528325</v>
      </c>
      <c r="F47" s="28">
        <v>4682083844951</v>
      </c>
      <c r="G47" s="54">
        <f t="shared" si="0"/>
        <v>-0.1370364408330485</v>
      </c>
    </row>
    <row r="48" spans="1:7" x14ac:dyDescent="0.25">
      <c r="A48" s="108"/>
      <c r="B48" s="5">
        <v>2020</v>
      </c>
      <c r="C48" s="28">
        <v>168610282478</v>
      </c>
      <c r="D48" s="56">
        <v>993775107476</v>
      </c>
      <c r="E48" s="39">
        <v>486591578118</v>
      </c>
      <c r="F48" s="28">
        <v>4452166671985</v>
      </c>
      <c r="G48" s="54">
        <f t="shared" si="0"/>
        <v>-0.15178987257786042</v>
      </c>
    </row>
    <row r="49" spans="1:7" x14ac:dyDescent="0.25">
      <c r="A49" s="108"/>
      <c r="B49" s="5">
        <v>2021</v>
      </c>
      <c r="C49" s="28">
        <v>281340682456</v>
      </c>
      <c r="D49" s="56">
        <v>1140061555328</v>
      </c>
      <c r="E49" s="39">
        <v>643601152274</v>
      </c>
      <c r="F49" s="28">
        <v>4191284422677</v>
      </c>
      <c r="G49" s="54">
        <f t="shared" si="0"/>
        <v>-0.18557583000134681</v>
      </c>
    </row>
    <row r="50" spans="1:7" x14ac:dyDescent="0.25">
      <c r="A50" s="108"/>
      <c r="B50" s="5">
        <v>2022</v>
      </c>
      <c r="C50" s="28">
        <v>432247722254</v>
      </c>
      <c r="D50" s="56">
        <v>1298792992673</v>
      </c>
      <c r="E50" s="39">
        <v>726581686414</v>
      </c>
      <c r="F50" s="28">
        <v>4130321616083</v>
      </c>
      <c r="G50" s="54">
        <f t="shared" si="0"/>
        <v>-0.24319148044107544</v>
      </c>
    </row>
    <row r="51" spans="1:7" x14ac:dyDescent="0.25">
      <c r="A51" s="109"/>
      <c r="B51" s="5">
        <v>2023</v>
      </c>
      <c r="C51" s="28">
        <v>333300420963</v>
      </c>
      <c r="D51" s="56">
        <v>1454715883911</v>
      </c>
      <c r="E51" s="39">
        <v>618793076443</v>
      </c>
      <c r="F51" s="28">
        <v>3943518425042</v>
      </c>
      <c r="G51" s="54">
        <f t="shared" si="0"/>
        <v>-0.29649239648691317</v>
      </c>
    </row>
    <row r="52" spans="1:7" x14ac:dyDescent="0.25">
      <c r="A52" s="107" t="s">
        <v>63</v>
      </c>
      <c r="B52" s="5">
        <v>2019</v>
      </c>
      <c r="C52" s="28">
        <v>957169058</v>
      </c>
      <c r="D52" s="56">
        <v>217937736630</v>
      </c>
      <c r="E52" s="39">
        <v>-80895531759</v>
      </c>
      <c r="F52" s="28">
        <v>1820383352811</v>
      </c>
      <c r="G52" s="54">
        <f t="shared" si="0"/>
        <v>-0.16468533234171226</v>
      </c>
    </row>
    <row r="53" spans="1:7" x14ac:dyDescent="0.25">
      <c r="A53" s="108"/>
      <c r="B53" s="5">
        <v>2020</v>
      </c>
      <c r="C53" s="28">
        <v>5415741808</v>
      </c>
      <c r="D53" s="56">
        <v>238853718811</v>
      </c>
      <c r="E53" s="39">
        <v>19707485134</v>
      </c>
      <c r="F53" s="28">
        <v>1768660546754</v>
      </c>
      <c r="G53" s="54">
        <f t="shared" si="0"/>
        <v>-0.1269672554731521</v>
      </c>
    </row>
    <row r="54" spans="1:7" x14ac:dyDescent="0.25">
      <c r="A54" s="108"/>
      <c r="B54" s="5">
        <v>2021</v>
      </c>
      <c r="C54" s="28">
        <v>29707421605</v>
      </c>
      <c r="D54" s="56">
        <v>281520926115</v>
      </c>
      <c r="E54" s="39">
        <v>-44012427508</v>
      </c>
      <c r="F54" s="28">
        <v>1970428120056</v>
      </c>
      <c r="G54" s="54">
        <f t="shared" si="0"/>
        <v>-0.18028608687228032</v>
      </c>
    </row>
    <row r="55" spans="1:7" x14ac:dyDescent="0.25">
      <c r="A55" s="108"/>
      <c r="B55" s="5">
        <v>2022</v>
      </c>
      <c r="C55" s="28">
        <v>86635603936</v>
      </c>
      <c r="D55" s="56">
        <v>316254594970</v>
      </c>
      <c r="E55" s="39">
        <v>102191880734</v>
      </c>
      <c r="F55" s="28">
        <v>2042199577083</v>
      </c>
      <c r="G55" s="54">
        <f t="shared" si="0"/>
        <v>-0.14724237608623247</v>
      </c>
    </row>
    <row r="56" spans="1:7" x14ac:dyDescent="0.25">
      <c r="A56" s="109"/>
      <c r="B56" s="5">
        <v>2023</v>
      </c>
      <c r="C56" s="28">
        <v>2306736526</v>
      </c>
      <c r="D56" s="56">
        <v>344358107286</v>
      </c>
      <c r="E56" s="39">
        <v>136863064344</v>
      </c>
      <c r="F56" s="28">
        <v>1839622473747</v>
      </c>
      <c r="G56" s="54">
        <f t="shared" si="0"/>
        <v>-0.11404610590599562</v>
      </c>
    </row>
    <row r="57" spans="1:7" x14ac:dyDescent="0.25">
      <c r="A57" s="107" t="s">
        <v>65</v>
      </c>
      <c r="B57" s="5">
        <v>2019</v>
      </c>
      <c r="C57" s="28">
        <v>44943627900</v>
      </c>
      <c r="D57" s="56">
        <v>168120781516</v>
      </c>
      <c r="E57" s="39">
        <v>55384490789</v>
      </c>
      <c r="F57" s="28">
        <v>790845543826</v>
      </c>
      <c r="G57" s="54">
        <f t="shared" si="0"/>
        <v>-0.19938143403346073</v>
      </c>
    </row>
    <row r="58" spans="1:7" x14ac:dyDescent="0.25">
      <c r="A58" s="108"/>
      <c r="B58" s="5">
        <v>2020</v>
      </c>
      <c r="C58" s="28">
        <v>42520246722</v>
      </c>
      <c r="D58" s="56">
        <v>193528579158</v>
      </c>
      <c r="E58" s="39">
        <v>99975050847</v>
      </c>
      <c r="F58" s="28">
        <v>773863042440</v>
      </c>
      <c r="G58" s="54">
        <f t="shared" si="0"/>
        <v>-0.17583702486160557</v>
      </c>
    </row>
    <row r="59" spans="1:7" x14ac:dyDescent="0.25">
      <c r="A59" s="108"/>
      <c r="B59" s="5">
        <v>2021</v>
      </c>
      <c r="C59" s="28">
        <v>84524160228</v>
      </c>
      <c r="D59" s="56">
        <v>216440052787</v>
      </c>
      <c r="E59" s="39">
        <v>127778774118</v>
      </c>
      <c r="F59" s="28">
        <v>889125250792</v>
      </c>
      <c r="G59" s="54">
        <f t="shared" si="0"/>
        <v>-0.19478182488095214</v>
      </c>
    </row>
    <row r="60" spans="1:7" x14ac:dyDescent="0.25">
      <c r="A60" s="108"/>
      <c r="B60" s="5">
        <v>2022</v>
      </c>
      <c r="C60" s="28">
        <v>74865302076</v>
      </c>
      <c r="D60" s="56">
        <v>238821464741</v>
      </c>
      <c r="E60" s="39">
        <v>16342886245</v>
      </c>
      <c r="F60" s="28">
        <v>1033289474829</v>
      </c>
      <c r="G60" s="54">
        <f t="shared" si="0"/>
        <v>-0.28776435627703234</v>
      </c>
    </row>
    <row r="61" spans="1:7" x14ac:dyDescent="0.25">
      <c r="A61" s="109"/>
      <c r="B61" s="5">
        <v>2023</v>
      </c>
      <c r="C61" s="28">
        <v>78089597225</v>
      </c>
      <c r="D61" s="56">
        <v>261396307353</v>
      </c>
      <c r="E61" s="39">
        <v>52666663139</v>
      </c>
      <c r="F61" s="28">
        <v>1282739303035</v>
      </c>
      <c r="G61" s="54">
        <f t="shared" si="0"/>
        <v>-0.22359901248864597</v>
      </c>
    </row>
    <row r="62" spans="1:7" x14ac:dyDescent="0.25">
      <c r="A62" s="107" t="s">
        <v>67</v>
      </c>
      <c r="B62" s="5">
        <v>2019</v>
      </c>
      <c r="C62" s="28">
        <v>482590522840</v>
      </c>
      <c r="D62" s="56">
        <v>770617499493</v>
      </c>
      <c r="E62" s="39">
        <v>499922010752</v>
      </c>
      <c r="F62" s="28">
        <v>2881563083954</v>
      </c>
      <c r="G62" s="54">
        <f t="shared" si="0"/>
        <v>-0.26141576277669482</v>
      </c>
    </row>
    <row r="63" spans="1:7" x14ac:dyDescent="0.25">
      <c r="A63" s="108"/>
      <c r="B63" s="5">
        <v>2020</v>
      </c>
      <c r="C63" s="28">
        <v>628628879549</v>
      </c>
      <c r="D63" s="56">
        <v>839843372433</v>
      </c>
      <c r="E63" s="39">
        <v>926245668352</v>
      </c>
      <c r="F63" s="28">
        <v>3448995059882</v>
      </c>
      <c r="G63" s="54">
        <f t="shared" si="0"/>
        <v>-0.15721291976815738</v>
      </c>
    </row>
    <row r="64" spans="1:7" x14ac:dyDescent="0.25">
      <c r="A64" s="108"/>
      <c r="B64" s="5">
        <v>2021</v>
      </c>
      <c r="C64" s="28">
        <v>617573766863</v>
      </c>
      <c r="D64" s="56">
        <v>905680626594</v>
      </c>
      <c r="E64" s="39">
        <v>624353076652</v>
      </c>
      <c r="F64" s="28">
        <v>3919243683748</v>
      </c>
      <c r="G64" s="54">
        <f t="shared" si="0"/>
        <v>-0.22935581181963516</v>
      </c>
    </row>
    <row r="65" spans="1:7" x14ac:dyDescent="0.25">
      <c r="A65" s="108"/>
      <c r="B65" s="5">
        <v>2022</v>
      </c>
      <c r="C65" s="28">
        <v>624524005786</v>
      </c>
      <c r="D65" s="56">
        <v>961776317396</v>
      </c>
      <c r="E65" s="39">
        <v>677186311780</v>
      </c>
      <c r="F65" s="28">
        <v>4590737849889</v>
      </c>
      <c r="G65" s="54">
        <f t="shared" si="0"/>
        <v>-0.19803222077339519</v>
      </c>
    </row>
    <row r="66" spans="1:7" ht="15.75" thickBot="1" x14ac:dyDescent="0.3">
      <c r="A66" s="108"/>
      <c r="B66" s="5">
        <v>2023</v>
      </c>
      <c r="C66" s="28">
        <v>917794022711</v>
      </c>
      <c r="D66" s="56">
        <v>1034653383265</v>
      </c>
      <c r="E66" s="39">
        <v>1040203617434</v>
      </c>
      <c r="F66" s="28">
        <v>5482234635262</v>
      </c>
      <c r="G66" s="54">
        <f t="shared" si="0"/>
        <v>-0.16639999001035152</v>
      </c>
    </row>
    <row r="67" spans="1:7" x14ac:dyDescent="0.25">
      <c r="A67" s="110" t="s">
        <v>69</v>
      </c>
      <c r="B67" s="5">
        <v>2019</v>
      </c>
      <c r="C67" s="28">
        <v>661034000000</v>
      </c>
      <c r="D67" s="56">
        <v>3256875000000</v>
      </c>
      <c r="E67" s="39">
        <v>1125423000000</v>
      </c>
      <c r="F67" s="28">
        <v>17363003000000</v>
      </c>
      <c r="G67" s="54">
        <f t="shared" ref="G67:G130" si="1">SUM(C67+D67-E67)/F67*-1</f>
        <v>-0.16082966754080502</v>
      </c>
    </row>
    <row r="68" spans="1:7" x14ac:dyDescent="0.25">
      <c r="A68" s="111"/>
      <c r="B68" s="5">
        <v>2020</v>
      </c>
      <c r="C68" s="28">
        <v>791916000000</v>
      </c>
      <c r="D68" s="56">
        <v>3755923000000</v>
      </c>
      <c r="E68" s="42">
        <v>38235000000</v>
      </c>
      <c r="F68" s="28">
        <v>19431293000000</v>
      </c>
      <c r="G68" s="54">
        <f t="shared" si="1"/>
        <v>-0.23207946069260549</v>
      </c>
    </row>
    <row r="69" spans="1:7" x14ac:dyDescent="0.25">
      <c r="A69" s="111"/>
      <c r="B69" s="5">
        <v>2021</v>
      </c>
      <c r="C69" s="28">
        <v>680730000000</v>
      </c>
      <c r="D69" s="56">
        <v>4232030000000</v>
      </c>
      <c r="E69" s="42">
        <v>1531950000000</v>
      </c>
      <c r="F69" s="28">
        <v>21064017000000</v>
      </c>
      <c r="G69" s="54">
        <f t="shared" si="1"/>
        <v>-0.16050167449067287</v>
      </c>
    </row>
    <row r="70" spans="1:7" x14ac:dyDescent="0.25">
      <c r="A70" s="111"/>
      <c r="B70" s="5">
        <v>2022</v>
      </c>
      <c r="C70" s="28">
        <v>801440000000</v>
      </c>
      <c r="D70" s="56">
        <v>4692775000000</v>
      </c>
      <c r="E70" s="39">
        <v>1023209000000</v>
      </c>
      <c r="F70" s="28">
        <v>23673644000000</v>
      </c>
      <c r="G70" s="54">
        <f t="shared" si="1"/>
        <v>-0.18886006733902055</v>
      </c>
    </row>
    <row r="71" spans="1:7" ht="15.75" thickBot="1" x14ac:dyDescent="0.3">
      <c r="A71" s="112"/>
      <c r="B71" s="5">
        <v>2023</v>
      </c>
      <c r="C71" s="28">
        <v>612218000000</v>
      </c>
      <c r="D71" s="56">
        <v>5273893000000</v>
      </c>
      <c r="E71" s="39">
        <v>-1053127000000</v>
      </c>
      <c r="F71" s="28">
        <v>25883325000000</v>
      </c>
      <c r="G71" s="54">
        <f t="shared" si="1"/>
        <v>-0.26809685386247711</v>
      </c>
    </row>
    <row r="72" spans="1:7" x14ac:dyDescent="0.25">
      <c r="A72" s="108" t="s">
        <v>71</v>
      </c>
      <c r="B72" s="5">
        <v>2019</v>
      </c>
      <c r="C72" s="28">
        <v>1035865000000</v>
      </c>
      <c r="D72" s="56">
        <v>1672942000000</v>
      </c>
      <c r="E72" s="39">
        <v>1217063000000</v>
      </c>
      <c r="F72" s="28">
        <v>6608422000000</v>
      </c>
      <c r="G72" s="54">
        <f t="shared" si="1"/>
        <v>-0.2257337682127443</v>
      </c>
    </row>
    <row r="73" spans="1:7" x14ac:dyDescent="0.25">
      <c r="A73" s="108"/>
      <c r="B73" s="5">
        <v>2020</v>
      </c>
      <c r="C73" s="28">
        <v>1109666000000</v>
      </c>
      <c r="D73" s="56">
        <v>1796625000000</v>
      </c>
      <c r="E73" s="39">
        <v>1217063000000</v>
      </c>
      <c r="F73" s="28">
        <v>3972379000000</v>
      </c>
      <c r="G73" s="54">
        <f t="shared" si="1"/>
        <v>-0.4252434120712047</v>
      </c>
    </row>
    <row r="74" spans="1:7" x14ac:dyDescent="0.25">
      <c r="A74" s="108"/>
      <c r="B74" s="5">
        <v>2021</v>
      </c>
      <c r="C74" s="28">
        <v>1276793000000</v>
      </c>
      <c r="D74" s="56">
        <v>1953105000000</v>
      </c>
      <c r="E74" s="39">
        <v>1414447000000</v>
      </c>
      <c r="F74" s="28">
        <v>2268730000000</v>
      </c>
      <c r="G74" s="54">
        <f t="shared" si="1"/>
        <v>-0.80020584203497114</v>
      </c>
    </row>
    <row r="75" spans="1:7" x14ac:dyDescent="0.25">
      <c r="A75" s="108"/>
      <c r="B75" s="5">
        <v>2022</v>
      </c>
      <c r="C75" s="28">
        <v>965486000000</v>
      </c>
      <c r="D75" s="57">
        <v>2100799000000</v>
      </c>
      <c r="E75" s="39">
        <v>259846000000</v>
      </c>
      <c r="F75" s="28">
        <v>7376375000000</v>
      </c>
      <c r="G75" s="54">
        <f t="shared" si="1"/>
        <v>-0.38046316788395385</v>
      </c>
    </row>
    <row r="76" spans="1:7" x14ac:dyDescent="0.25">
      <c r="A76" s="109"/>
      <c r="B76" s="5">
        <v>2023</v>
      </c>
      <c r="C76" s="28">
        <v>1186161000000</v>
      </c>
      <c r="D76" s="57">
        <v>2217377000000</v>
      </c>
      <c r="E76" s="39">
        <v>1399842000000</v>
      </c>
      <c r="F76" s="28">
        <v>7523956000000</v>
      </c>
      <c r="G76" s="54">
        <f t="shared" si="1"/>
        <v>-0.26630884072155658</v>
      </c>
    </row>
    <row r="77" spans="1:7" x14ac:dyDescent="0.25">
      <c r="A77" s="107" t="s">
        <v>74</v>
      </c>
      <c r="B77" s="5">
        <v>2019</v>
      </c>
      <c r="C77" s="27">
        <v>10880704000000</v>
      </c>
      <c r="D77" s="57">
        <v>20111276000000</v>
      </c>
      <c r="E77" s="42">
        <v>11174403000000</v>
      </c>
      <c r="F77" s="27">
        <v>78647274000000</v>
      </c>
      <c r="G77" s="54">
        <f t="shared" si="1"/>
        <v>-0.25198046915141648</v>
      </c>
    </row>
    <row r="78" spans="1:7" x14ac:dyDescent="0.25">
      <c r="A78" s="108"/>
      <c r="B78" s="5">
        <v>2020</v>
      </c>
      <c r="C78" s="27">
        <v>7647729000000</v>
      </c>
      <c r="D78" s="57">
        <v>22658887000000</v>
      </c>
      <c r="E78" s="42">
        <v>17477714000000</v>
      </c>
      <c r="F78" s="27">
        <v>78191409000000</v>
      </c>
      <c r="G78" s="54">
        <f t="shared" si="1"/>
        <v>-0.16407047991678983</v>
      </c>
    </row>
    <row r="79" spans="1:7" x14ac:dyDescent="0.25">
      <c r="A79" s="108"/>
      <c r="B79" s="5">
        <v>2021</v>
      </c>
      <c r="C79" s="27">
        <v>5605321000000</v>
      </c>
      <c r="D79" s="57">
        <v>25246115000000</v>
      </c>
      <c r="E79" s="42">
        <v>5325167000000</v>
      </c>
      <c r="F79" s="27">
        <v>89964369000000</v>
      </c>
      <c r="G79" s="54">
        <f t="shared" si="1"/>
        <v>-0.28373754280430735</v>
      </c>
    </row>
    <row r="80" spans="1:7" x14ac:dyDescent="0.25">
      <c r="A80" s="108"/>
      <c r="B80" s="5">
        <v>2022</v>
      </c>
      <c r="C80" s="27">
        <v>2779742000000</v>
      </c>
      <c r="D80" s="57">
        <v>27937578000000</v>
      </c>
      <c r="E80" s="42">
        <v>9867984000000</v>
      </c>
      <c r="F80" s="27">
        <v>88562617000000</v>
      </c>
      <c r="G80" s="54">
        <f t="shared" si="1"/>
        <v>-0.23541914982029044</v>
      </c>
    </row>
    <row r="81" spans="1:7" x14ac:dyDescent="0.25">
      <c r="A81" s="109"/>
      <c r="B81" s="5">
        <v>2023</v>
      </c>
      <c r="C81" s="27">
        <v>5324516000000</v>
      </c>
      <c r="D81" s="57">
        <v>30938626000000</v>
      </c>
      <c r="E81" s="42">
        <v>4409263000000</v>
      </c>
      <c r="F81" s="27">
        <v>92450823000000</v>
      </c>
      <c r="G81" s="54">
        <f t="shared" si="1"/>
        <v>-0.34454943683951844</v>
      </c>
    </row>
    <row r="82" spans="1:7" x14ac:dyDescent="0.25">
      <c r="A82" s="107" t="s">
        <v>76</v>
      </c>
      <c r="B82" s="5">
        <v>2019</v>
      </c>
      <c r="C82" s="27">
        <v>13721513000000</v>
      </c>
      <c r="D82" s="57">
        <v>6743290000000</v>
      </c>
      <c r="E82" s="42">
        <v>17145967000000</v>
      </c>
      <c r="F82" s="27">
        <v>50902806000000</v>
      </c>
      <c r="G82" s="54">
        <f t="shared" si="1"/>
        <v>-6.5199470536064355E-2</v>
      </c>
    </row>
    <row r="83" spans="1:7" x14ac:dyDescent="0.25">
      <c r="A83" s="108"/>
      <c r="B83" s="5">
        <v>2020</v>
      </c>
      <c r="C83" s="27">
        <v>8581378000000</v>
      </c>
      <c r="D83" s="57">
        <v>7718587000000</v>
      </c>
      <c r="E83" s="42">
        <v>11953039000000</v>
      </c>
      <c r="F83" s="27">
        <v>49674030000000</v>
      </c>
      <c r="G83" s="54">
        <f t="shared" si="1"/>
        <v>-8.750902634636247E-2</v>
      </c>
    </row>
    <row r="84" spans="1:7" x14ac:dyDescent="0.25">
      <c r="A84" s="108"/>
      <c r="B84" s="5">
        <v>2021</v>
      </c>
      <c r="C84" s="27">
        <v>7137097000000</v>
      </c>
      <c r="D84" s="57">
        <v>8331512000000</v>
      </c>
      <c r="E84" s="42">
        <v>10302406000000</v>
      </c>
      <c r="F84" s="27">
        <v>53090428000000</v>
      </c>
      <c r="G84" s="54">
        <f t="shared" si="1"/>
        <v>-9.730949993471516E-2</v>
      </c>
    </row>
    <row r="85" spans="1:7" x14ac:dyDescent="0.25">
      <c r="A85" s="108"/>
      <c r="B85" s="5">
        <v>2022</v>
      </c>
      <c r="C85" s="27">
        <v>6323744000000</v>
      </c>
      <c r="D85" s="57">
        <v>9125995000000</v>
      </c>
      <c r="E85" s="42">
        <v>7355336000000</v>
      </c>
      <c r="F85" s="27">
        <v>26616824000000</v>
      </c>
      <c r="G85" s="54">
        <f t="shared" si="1"/>
        <v>-0.30410852173798048</v>
      </c>
    </row>
    <row r="86" spans="1:7" x14ac:dyDescent="0.25">
      <c r="A86" s="109"/>
      <c r="B86" s="5">
        <v>2023</v>
      </c>
      <c r="C86" s="27">
        <v>8096811000000</v>
      </c>
      <c r="D86" s="57">
        <v>9723395000000</v>
      </c>
      <c r="E86" s="42">
        <v>6282144000000</v>
      </c>
      <c r="F86" s="27">
        <v>25446411000000</v>
      </c>
      <c r="G86" s="54">
        <f t="shared" si="1"/>
        <v>-0.45342590748848627</v>
      </c>
    </row>
    <row r="87" spans="1:7" x14ac:dyDescent="0.25">
      <c r="A87" s="107" t="s">
        <v>82</v>
      </c>
      <c r="B87" s="5">
        <v>2019</v>
      </c>
      <c r="C87" s="28">
        <v>27328091481</v>
      </c>
      <c r="D87" s="56">
        <v>434730900013</v>
      </c>
      <c r="E87" s="39">
        <v>199249244086</v>
      </c>
      <c r="F87" s="28">
        <v>1299521608556</v>
      </c>
      <c r="G87" s="54">
        <f t="shared" si="1"/>
        <v>-0.20223576559071491</v>
      </c>
    </row>
    <row r="88" spans="1:7" x14ac:dyDescent="0.25">
      <c r="A88" s="108"/>
      <c r="B88" s="5">
        <v>2020</v>
      </c>
      <c r="C88" s="28">
        <v>172506562986</v>
      </c>
      <c r="D88" s="56">
        <v>490061944420</v>
      </c>
      <c r="E88" s="39">
        <v>215554537768</v>
      </c>
      <c r="F88" s="28">
        <v>1614442007528</v>
      </c>
      <c r="G88" s="54">
        <f t="shared" si="1"/>
        <v>-0.2768845009939121</v>
      </c>
    </row>
    <row r="89" spans="1:7" x14ac:dyDescent="0.25">
      <c r="A89" s="108"/>
      <c r="B89" s="5">
        <v>2021</v>
      </c>
      <c r="C89" s="28">
        <v>176877010231</v>
      </c>
      <c r="D89" s="56">
        <v>542313844109</v>
      </c>
      <c r="E89" s="39">
        <v>181246163814</v>
      </c>
      <c r="F89" s="28">
        <v>1891169731202</v>
      </c>
      <c r="G89" s="54">
        <f t="shared" si="1"/>
        <v>-0.28445077226573956</v>
      </c>
    </row>
    <row r="90" spans="1:7" x14ac:dyDescent="0.25">
      <c r="A90" s="108"/>
      <c r="B90" s="5">
        <v>2022</v>
      </c>
      <c r="C90" s="28">
        <v>249644129079</v>
      </c>
      <c r="D90" s="56">
        <v>585463433632</v>
      </c>
      <c r="E90" s="39">
        <v>300474180409</v>
      </c>
      <c r="F90" s="28">
        <v>2168793843296</v>
      </c>
      <c r="G90" s="54">
        <f t="shared" si="1"/>
        <v>-0.24651184987204544</v>
      </c>
    </row>
    <row r="91" spans="1:7" x14ac:dyDescent="0.25">
      <c r="A91" s="109"/>
      <c r="B91" s="5">
        <v>2023</v>
      </c>
      <c r="C91" s="28">
        <v>494729174306</v>
      </c>
      <c r="D91" s="56">
        <v>597438823271</v>
      </c>
      <c r="E91" s="39">
        <v>-200177619500</v>
      </c>
      <c r="F91" s="28">
        <v>2575756967645</v>
      </c>
      <c r="G91" s="54">
        <f t="shared" si="1"/>
        <v>-0.50173429920237556</v>
      </c>
    </row>
    <row r="92" spans="1:7" x14ac:dyDescent="0.25">
      <c r="A92" s="107" t="s">
        <v>85</v>
      </c>
      <c r="B92" s="5">
        <v>2019</v>
      </c>
      <c r="C92" s="27">
        <v>221783249000</v>
      </c>
      <c r="D92" s="56">
        <v>331356141000</v>
      </c>
      <c r="E92" s="39">
        <v>272538844000</v>
      </c>
      <c r="F92" s="27">
        <v>1829960714000</v>
      </c>
      <c r="G92" s="54">
        <f t="shared" si="1"/>
        <v>-0.15333692349419475</v>
      </c>
    </row>
    <row r="93" spans="1:7" x14ac:dyDescent="0.25">
      <c r="A93" s="108"/>
      <c r="B93" s="5">
        <v>2020</v>
      </c>
      <c r="C93" s="27">
        <v>162072984000</v>
      </c>
      <c r="D93" s="56">
        <v>372705384000</v>
      </c>
      <c r="E93" s="39">
        <v>106583179000</v>
      </c>
      <c r="F93" s="27">
        <v>1986711872000</v>
      </c>
      <c r="G93" s="54">
        <f t="shared" si="1"/>
        <v>-0.21552958686905155</v>
      </c>
    </row>
    <row r="94" spans="1:7" x14ac:dyDescent="0.25">
      <c r="A94" s="108"/>
      <c r="B94" s="5">
        <v>2021</v>
      </c>
      <c r="C94" s="27">
        <v>146505337000</v>
      </c>
      <c r="D94" s="56">
        <v>411716873000</v>
      </c>
      <c r="E94" s="39">
        <v>435333430000</v>
      </c>
      <c r="F94" s="27">
        <v>2082911322000</v>
      </c>
      <c r="G94" s="54">
        <f t="shared" si="1"/>
        <v>-5.8998565470373875E-2</v>
      </c>
    </row>
    <row r="95" spans="1:7" x14ac:dyDescent="0.25">
      <c r="A95" s="108"/>
      <c r="B95" s="5">
        <v>2022</v>
      </c>
      <c r="C95" s="27">
        <v>149375011000</v>
      </c>
      <c r="D95" s="56">
        <v>449780593000</v>
      </c>
      <c r="E95" s="39">
        <v>-16060100000</v>
      </c>
      <c r="F95" s="27">
        <v>2009139485000</v>
      </c>
      <c r="G95" s="54">
        <f t="shared" si="1"/>
        <v>-0.30620855773983258</v>
      </c>
    </row>
    <row r="96" spans="1:7" x14ac:dyDescent="0.25">
      <c r="A96" s="109"/>
      <c r="B96" s="5">
        <v>2023</v>
      </c>
      <c r="C96" s="27">
        <v>146336365000</v>
      </c>
      <c r="D96" s="56">
        <v>496438577000</v>
      </c>
      <c r="E96" s="39">
        <v>109185785000</v>
      </c>
      <c r="F96" s="27">
        <v>2042171821000</v>
      </c>
      <c r="G96" s="54">
        <f t="shared" si="1"/>
        <v>-0.26128514335229386</v>
      </c>
    </row>
    <row r="97" spans="1:7" x14ac:dyDescent="0.25">
      <c r="A97" s="107" t="s">
        <v>91</v>
      </c>
      <c r="B97" s="5">
        <v>2019</v>
      </c>
      <c r="C97" s="27">
        <v>2537602000000</v>
      </c>
      <c r="D97" s="56">
        <v>3519373064746</v>
      </c>
      <c r="E97" s="39">
        <v>2502968822391</v>
      </c>
      <c r="F97" s="27">
        <v>20264727000000</v>
      </c>
      <c r="G97" s="54">
        <f t="shared" si="1"/>
        <v>-0.17537893514948413</v>
      </c>
    </row>
    <row r="98" spans="1:7" x14ac:dyDescent="0.25">
      <c r="A98" s="108"/>
      <c r="B98" s="5">
        <v>2020</v>
      </c>
      <c r="C98" s="27">
        <v>2799623000000</v>
      </c>
      <c r="D98" s="56">
        <v>3950557740308</v>
      </c>
      <c r="E98" s="39">
        <v>5344115635551</v>
      </c>
      <c r="F98" s="27">
        <v>22564300000000</v>
      </c>
      <c r="G98" s="54">
        <f t="shared" si="1"/>
        <v>-6.2313703715914076E-2</v>
      </c>
    </row>
    <row r="99" spans="1:7" x14ac:dyDescent="0.25">
      <c r="A99" s="108"/>
      <c r="B99" s="5">
        <v>2021</v>
      </c>
      <c r="C99" s="27">
        <v>3232008000000</v>
      </c>
      <c r="D99" s="56">
        <v>4378240517192</v>
      </c>
      <c r="E99" s="39">
        <v>6378915300812</v>
      </c>
      <c r="F99" s="27">
        <v>25666635000000</v>
      </c>
      <c r="G99" s="54">
        <f t="shared" si="1"/>
        <v>-4.7974080606203347E-2</v>
      </c>
    </row>
    <row r="100" spans="1:7" x14ac:dyDescent="0.25">
      <c r="A100" s="108"/>
      <c r="B100" s="5">
        <v>2022</v>
      </c>
      <c r="C100" s="27">
        <v>3450083000000</v>
      </c>
      <c r="D100" s="56">
        <v>5102142347175</v>
      </c>
      <c r="E100" s="42">
        <v>1271886674758</v>
      </c>
      <c r="F100" s="27">
        <v>27241313000000</v>
      </c>
      <c r="G100" s="54">
        <f t="shared" si="1"/>
        <v>-0.26725358915031006</v>
      </c>
    </row>
    <row r="101" spans="1:7" x14ac:dyDescent="0.25">
      <c r="A101" s="109"/>
      <c r="B101" s="5">
        <v>2023</v>
      </c>
      <c r="C101" s="27">
        <v>2778405000000</v>
      </c>
      <c r="D101" s="56">
        <v>5653368464764</v>
      </c>
      <c r="E101" s="42">
        <v>2547475171918</v>
      </c>
      <c r="F101" s="27">
        <v>27057568000000</v>
      </c>
      <c r="G101" s="54">
        <f t="shared" si="1"/>
        <v>-0.21747328853967954</v>
      </c>
    </row>
    <row r="102" spans="1:7" x14ac:dyDescent="0.25">
      <c r="A102" s="107" t="s">
        <v>93</v>
      </c>
      <c r="B102" s="5">
        <v>2019</v>
      </c>
      <c r="C102" s="28">
        <v>78256797000</v>
      </c>
      <c r="D102" s="56">
        <v>-145205200000</v>
      </c>
      <c r="E102" s="39">
        <v>-210843887000</v>
      </c>
      <c r="F102" s="28">
        <v>901060986000</v>
      </c>
      <c r="G102" s="54">
        <f t="shared" si="1"/>
        <v>-0.15969561021477852</v>
      </c>
    </row>
    <row r="103" spans="1:7" x14ac:dyDescent="0.25">
      <c r="A103" s="108"/>
      <c r="B103" s="5">
        <v>2020</v>
      </c>
      <c r="C103" s="28">
        <v>71902263000</v>
      </c>
      <c r="D103" s="56">
        <v>171082214000</v>
      </c>
      <c r="E103" s="39">
        <v>71983458000</v>
      </c>
      <c r="F103" s="28">
        <v>929901046000</v>
      </c>
      <c r="G103" s="54">
        <f t="shared" si="1"/>
        <v>-0.18389162990574806</v>
      </c>
    </row>
    <row r="104" spans="1:7" x14ac:dyDescent="0.25">
      <c r="A104" s="108"/>
      <c r="B104" s="5">
        <v>2021</v>
      </c>
      <c r="C104" s="28">
        <v>131660834000</v>
      </c>
      <c r="D104" s="56">
        <v>200256132000</v>
      </c>
      <c r="E104" s="39">
        <v>169814591000</v>
      </c>
      <c r="F104" s="28">
        <v>1026266866000</v>
      </c>
      <c r="G104" s="54">
        <f t="shared" si="1"/>
        <v>-0.15795343333241746</v>
      </c>
    </row>
    <row r="105" spans="1:7" x14ac:dyDescent="0.25">
      <c r="A105" s="108"/>
      <c r="B105" s="5">
        <v>2022</v>
      </c>
      <c r="C105" s="28">
        <v>179837759000</v>
      </c>
      <c r="D105" s="56">
        <v>224870029000</v>
      </c>
      <c r="E105" s="39">
        <v>110323210000</v>
      </c>
      <c r="F105" s="28">
        <v>1037647240000</v>
      </c>
      <c r="G105" s="54">
        <f t="shared" si="1"/>
        <v>-0.28370390885441954</v>
      </c>
    </row>
    <row r="106" spans="1:7" x14ac:dyDescent="0.25">
      <c r="A106" s="109"/>
      <c r="B106" s="5">
        <v>2023</v>
      </c>
      <c r="C106" s="28">
        <v>178240003000</v>
      </c>
      <c r="D106" s="56">
        <v>245234821000</v>
      </c>
      <c r="E106" s="39">
        <v>203874886000</v>
      </c>
      <c r="F106" s="28">
        <v>957814110000</v>
      </c>
      <c r="G106" s="54">
        <f t="shared" si="1"/>
        <v>-0.22927198055163334</v>
      </c>
    </row>
    <row r="107" spans="1:7" x14ac:dyDescent="0.25">
      <c r="A107" s="107" t="s">
        <v>95</v>
      </c>
      <c r="B107" s="5">
        <v>2019</v>
      </c>
      <c r="C107" s="27">
        <v>102310124000</v>
      </c>
      <c r="D107" s="57">
        <v>221171318000</v>
      </c>
      <c r="E107" s="42">
        <v>-2481803000</v>
      </c>
      <c r="F107" s="27">
        <v>2096719180000</v>
      </c>
      <c r="G107" s="54">
        <f t="shared" si="1"/>
        <v>-0.15546347270024019</v>
      </c>
    </row>
    <row r="108" spans="1:7" x14ac:dyDescent="0.25">
      <c r="A108" s="108"/>
      <c r="B108" s="5">
        <v>2020</v>
      </c>
      <c r="C108" s="28">
        <v>48665150000</v>
      </c>
      <c r="D108" s="57">
        <v>264454632000</v>
      </c>
      <c r="E108" s="39">
        <v>259484560000</v>
      </c>
      <c r="F108" s="28">
        <v>1915989375000</v>
      </c>
      <c r="G108" s="54">
        <f t="shared" si="1"/>
        <v>-2.7993486132980253E-2</v>
      </c>
    </row>
    <row r="109" spans="1:7" x14ac:dyDescent="0.25">
      <c r="A109" s="108"/>
      <c r="B109" s="5">
        <v>2021</v>
      </c>
      <c r="C109" s="28">
        <v>11296951000</v>
      </c>
      <c r="D109" s="57">
        <v>304029072000</v>
      </c>
      <c r="E109" s="39">
        <v>189923155000</v>
      </c>
      <c r="F109" s="28">
        <v>1838539299000</v>
      </c>
      <c r="G109" s="54">
        <f t="shared" si="1"/>
        <v>-6.8207880064466334E-2</v>
      </c>
    </row>
    <row r="110" spans="1:7" x14ac:dyDescent="0.25">
      <c r="A110" s="108"/>
      <c r="B110" s="5">
        <v>2022</v>
      </c>
      <c r="C110" s="28">
        <v>27395254000</v>
      </c>
      <c r="D110" s="56">
        <v>337564466000</v>
      </c>
      <c r="E110" s="39">
        <v>172983076000</v>
      </c>
      <c r="F110" s="28">
        <v>1806280965000</v>
      </c>
      <c r="G110" s="54">
        <f t="shared" si="1"/>
        <v>-0.10628282516391352</v>
      </c>
    </row>
    <row r="111" spans="1:7" x14ac:dyDescent="0.25">
      <c r="A111" s="109"/>
      <c r="B111" s="5">
        <v>2023</v>
      </c>
      <c r="C111" s="28">
        <v>6012112000</v>
      </c>
      <c r="D111" s="56">
        <v>373261683000</v>
      </c>
      <c r="E111" s="39">
        <v>46716509000</v>
      </c>
      <c r="F111" s="28">
        <v>1765887592000</v>
      </c>
      <c r="G111" s="54">
        <f t="shared" si="1"/>
        <v>-0.18832302095930917</v>
      </c>
    </row>
    <row r="112" spans="1:7" x14ac:dyDescent="0.25">
      <c r="A112" s="107" t="s">
        <v>101</v>
      </c>
      <c r="B112" s="5">
        <v>2019</v>
      </c>
      <c r="C112" s="28">
        <v>807689000000</v>
      </c>
      <c r="D112" s="56">
        <v>599279000000</v>
      </c>
      <c r="E112" s="39">
        <v>836914000000</v>
      </c>
      <c r="F112" s="28">
        <v>3529557000000</v>
      </c>
      <c r="G112" s="54">
        <f t="shared" si="1"/>
        <v>-0.16150865391889124</v>
      </c>
    </row>
    <row r="113" spans="1:7" x14ac:dyDescent="0.25">
      <c r="A113" s="108"/>
      <c r="B113" s="5">
        <v>2020</v>
      </c>
      <c r="C113" s="28">
        <v>934016000000</v>
      </c>
      <c r="D113" s="56">
        <v>678806000000</v>
      </c>
      <c r="E113" s="39">
        <v>1035754000000</v>
      </c>
      <c r="F113" s="28">
        <v>3849516000000</v>
      </c>
      <c r="G113" s="54">
        <f t="shared" si="1"/>
        <v>-0.14990663761366363</v>
      </c>
    </row>
    <row r="114" spans="1:7" x14ac:dyDescent="0.25">
      <c r="A114" s="108"/>
      <c r="B114" s="5">
        <v>2021</v>
      </c>
      <c r="C114" s="28">
        <v>1260898000000</v>
      </c>
      <c r="D114" s="56">
        <v>770963000000</v>
      </c>
      <c r="E114" s="39">
        <v>1199317000000</v>
      </c>
      <c r="F114" s="28">
        <v>4068970000000</v>
      </c>
      <c r="G114" s="54">
        <f t="shared" si="1"/>
        <v>-0.20460804577079703</v>
      </c>
    </row>
    <row r="115" spans="1:7" x14ac:dyDescent="0.25">
      <c r="A115" s="108"/>
      <c r="B115" s="5">
        <v>2022</v>
      </c>
      <c r="C115" s="28">
        <v>1104714000000</v>
      </c>
      <c r="D115" s="57">
        <v>1107137000000</v>
      </c>
      <c r="E115" s="39">
        <v>1107137000000</v>
      </c>
      <c r="F115" s="28">
        <v>4081442000000</v>
      </c>
      <c r="G115" s="54">
        <f t="shared" si="1"/>
        <v>-0.27066757288232934</v>
      </c>
    </row>
    <row r="116" spans="1:7" x14ac:dyDescent="0.25">
      <c r="A116" s="109"/>
      <c r="B116" s="5">
        <v>2023</v>
      </c>
      <c r="C116" s="28">
        <v>950648000000</v>
      </c>
      <c r="D116" s="57">
        <v>1055394000000</v>
      </c>
      <c r="E116" s="39">
        <v>1055394000000</v>
      </c>
      <c r="F116" s="28">
        <v>3890706000000</v>
      </c>
      <c r="G116" s="54">
        <f t="shared" si="1"/>
        <v>-0.24433817410002195</v>
      </c>
    </row>
    <row r="117" spans="1:7" x14ac:dyDescent="0.25">
      <c r="A117" s="107" t="s">
        <v>103</v>
      </c>
      <c r="B117" s="5">
        <v>2019</v>
      </c>
      <c r="C117" s="28">
        <v>595154912874</v>
      </c>
      <c r="D117" s="56">
        <v>1334307001601</v>
      </c>
      <c r="E117" s="39">
        <v>889775270261</v>
      </c>
      <c r="F117" s="28">
        <v>8372769580743</v>
      </c>
      <c r="G117" s="54">
        <f t="shared" si="1"/>
        <v>-0.12417475892388503</v>
      </c>
    </row>
    <row r="118" spans="1:7" x14ac:dyDescent="0.25">
      <c r="A118" s="108"/>
      <c r="B118" s="5">
        <v>2020</v>
      </c>
      <c r="C118" s="28">
        <v>834369751682</v>
      </c>
      <c r="D118" s="56">
        <v>1466495057291</v>
      </c>
      <c r="E118" s="39">
        <v>982698939026</v>
      </c>
      <c r="F118" s="28">
        <v>9104657533366</v>
      </c>
      <c r="G118" s="54">
        <f t="shared" si="1"/>
        <v>-0.14477929182029023</v>
      </c>
    </row>
    <row r="119" spans="1:7" x14ac:dyDescent="0.25">
      <c r="A119" s="108"/>
      <c r="B119" s="5">
        <v>2021</v>
      </c>
      <c r="C119" s="28">
        <v>877817637643</v>
      </c>
      <c r="D119" s="56">
        <v>1631122693793</v>
      </c>
      <c r="E119" s="39">
        <v>689652508330</v>
      </c>
      <c r="F119" s="28">
        <v>9644326662784</v>
      </c>
      <c r="G119" s="54">
        <f t="shared" si="1"/>
        <v>-0.18863813791442352</v>
      </c>
    </row>
    <row r="120" spans="1:7" x14ac:dyDescent="0.25">
      <c r="A120" s="108"/>
      <c r="B120" s="5">
        <v>2022</v>
      </c>
      <c r="C120" s="28">
        <v>1037527882044</v>
      </c>
      <c r="D120" s="56">
        <v>1799772042843</v>
      </c>
      <c r="E120" s="39">
        <v>485838424444</v>
      </c>
      <c r="F120" s="28">
        <v>11328974079150</v>
      </c>
      <c r="G120" s="54">
        <f t="shared" si="1"/>
        <v>-0.20756173365871339</v>
      </c>
    </row>
    <row r="121" spans="1:7" x14ac:dyDescent="0.25">
      <c r="A121" s="109"/>
      <c r="B121" s="5">
        <v>2023</v>
      </c>
      <c r="C121" s="28">
        <v>1250247953060</v>
      </c>
      <c r="D121" s="56">
        <v>1993654465823</v>
      </c>
      <c r="E121" s="39">
        <v>1199458669278</v>
      </c>
      <c r="F121" s="28">
        <v>11315730833410</v>
      </c>
      <c r="G121" s="54">
        <f t="shared" si="1"/>
        <v>-0.1806727094964759</v>
      </c>
    </row>
    <row r="122" spans="1:7" x14ac:dyDescent="0.25">
      <c r="A122" s="104" t="s">
        <v>117</v>
      </c>
      <c r="B122" s="5">
        <v>2019</v>
      </c>
      <c r="C122" s="27">
        <v>7393000000000</v>
      </c>
      <c r="D122" s="57">
        <v>4571032000000</v>
      </c>
      <c r="E122" s="42">
        <v>8669069000000</v>
      </c>
      <c r="F122" s="27">
        <v>20649000000000</v>
      </c>
      <c r="G122" s="54">
        <f t="shared" si="1"/>
        <v>-0.15957010024698531</v>
      </c>
    </row>
    <row r="123" spans="1:7" x14ac:dyDescent="0.25">
      <c r="A123" s="105"/>
      <c r="B123" s="5">
        <v>2020</v>
      </c>
      <c r="C123" s="27">
        <v>7164000000000</v>
      </c>
      <c r="D123" s="57">
        <v>5254870000000</v>
      </c>
      <c r="E123" s="42">
        <v>8363993000000</v>
      </c>
      <c r="F123" s="27">
        <v>20535000000000</v>
      </c>
      <c r="G123" s="54">
        <f t="shared" si="1"/>
        <v>-0.19746174823472121</v>
      </c>
    </row>
    <row r="124" spans="1:7" x14ac:dyDescent="0.25">
      <c r="A124" s="105"/>
      <c r="B124" s="5">
        <v>2021</v>
      </c>
      <c r="C124" s="27">
        <v>5758000000000</v>
      </c>
      <c r="D124" s="57">
        <v>6013019000000</v>
      </c>
      <c r="E124" s="42">
        <v>7902091000000</v>
      </c>
      <c r="F124" s="27">
        <v>19069000000000</v>
      </c>
      <c r="G124" s="54">
        <f t="shared" si="1"/>
        <v>-0.20289097488069641</v>
      </c>
    </row>
    <row r="125" spans="1:7" x14ac:dyDescent="0.25">
      <c r="A125" s="105"/>
      <c r="B125" s="5">
        <v>2022</v>
      </c>
      <c r="C125" s="27">
        <v>5365000000000</v>
      </c>
      <c r="D125" s="57">
        <v>6364762000000</v>
      </c>
      <c r="E125" s="42">
        <v>8061314000000</v>
      </c>
      <c r="F125" s="27">
        <v>18318000000000</v>
      </c>
      <c r="G125" s="54">
        <f t="shared" si="1"/>
        <v>-0.2002646577137242</v>
      </c>
    </row>
    <row r="126" spans="1:7" x14ac:dyDescent="0.25">
      <c r="A126" s="106"/>
      <c r="B126" s="5">
        <v>2023</v>
      </c>
      <c r="C126" s="27">
        <v>4801000000000</v>
      </c>
      <c r="D126" s="57">
        <v>6768317000000</v>
      </c>
      <c r="E126" s="42">
        <v>7118088000000</v>
      </c>
      <c r="F126" s="27">
        <v>16664000000000</v>
      </c>
      <c r="G126" s="54">
        <f t="shared" si="1"/>
        <v>-0.26711647863658183</v>
      </c>
    </row>
    <row r="127" spans="1:7" x14ac:dyDescent="0.25">
      <c r="A127" s="104" t="s">
        <v>126</v>
      </c>
      <c r="B127" s="5">
        <v>2019</v>
      </c>
      <c r="C127" s="27">
        <v>218064313042</v>
      </c>
      <c r="D127" s="57">
        <v>495740933866</v>
      </c>
      <c r="E127" s="42">
        <v>-406185848934</v>
      </c>
      <c r="F127" s="27">
        <v>5518890225060</v>
      </c>
      <c r="G127" s="54">
        <f t="shared" si="1"/>
        <v>-0.20293773751041111</v>
      </c>
    </row>
    <row r="128" spans="1:7" x14ac:dyDescent="0.25">
      <c r="A128" s="105"/>
      <c r="B128" s="5">
        <v>2020</v>
      </c>
      <c r="C128" s="27">
        <v>314373402229</v>
      </c>
      <c r="D128" s="57">
        <v>547335792876</v>
      </c>
      <c r="E128" s="42">
        <v>95687138290</v>
      </c>
      <c r="F128" s="27">
        <v>5949006786510</v>
      </c>
      <c r="G128" s="54">
        <f t="shared" si="1"/>
        <v>-0.12876469708389571</v>
      </c>
    </row>
    <row r="129" spans="1:7" x14ac:dyDescent="0.25">
      <c r="A129" s="105"/>
      <c r="B129" s="5">
        <v>2021</v>
      </c>
      <c r="C129" s="28">
        <v>535295612635</v>
      </c>
      <c r="D129" s="57">
        <v>636914448837</v>
      </c>
      <c r="E129" s="42">
        <v>-51752783777</v>
      </c>
      <c r="F129" s="28">
        <v>6801034778630</v>
      </c>
      <c r="G129" s="54">
        <f t="shared" si="1"/>
        <v>-0.17996714986591422</v>
      </c>
    </row>
    <row r="130" spans="1:7" x14ac:dyDescent="0.25">
      <c r="A130" s="105"/>
      <c r="B130" s="5">
        <v>2022</v>
      </c>
      <c r="C130" s="28">
        <v>177124125126</v>
      </c>
      <c r="D130" s="57">
        <v>720508677956</v>
      </c>
      <c r="E130" s="42">
        <v>88059422068</v>
      </c>
      <c r="F130" s="28">
        <v>6956345266754</v>
      </c>
      <c r="G130" s="54">
        <f t="shared" si="1"/>
        <v>-0.11637912581526688</v>
      </c>
    </row>
    <row r="131" spans="1:7" x14ac:dyDescent="0.25">
      <c r="A131" s="106"/>
      <c r="B131" s="5">
        <v>2023</v>
      </c>
      <c r="C131" s="28">
        <v>94594423482</v>
      </c>
      <c r="D131" s="57">
        <v>406712463867</v>
      </c>
      <c r="E131" s="42">
        <v>-316830032240</v>
      </c>
      <c r="F131" s="28">
        <v>7662921147367</v>
      </c>
      <c r="G131" s="54">
        <f t="shared" ref="G131:G136" si="2">SUM(C131+D131-E131)/F131*-1</f>
        <v>-0.10676567119186839</v>
      </c>
    </row>
    <row r="132" spans="1:7" x14ac:dyDescent="0.25">
      <c r="A132" s="107" t="s">
        <v>128</v>
      </c>
      <c r="B132" s="5">
        <v>2019</v>
      </c>
      <c r="C132" s="28">
        <v>149991000000</v>
      </c>
      <c r="D132" s="56">
        <v>76860715404</v>
      </c>
      <c r="E132" s="39">
        <v>-224887295509</v>
      </c>
      <c r="F132" s="28">
        <v>2311190000000</v>
      </c>
      <c r="G132" s="54">
        <f t="shared" si="2"/>
        <v>-0.19545732324603343</v>
      </c>
    </row>
    <row r="133" spans="1:7" x14ac:dyDescent="0.25">
      <c r="A133" s="108"/>
      <c r="B133" s="5">
        <v>2020</v>
      </c>
      <c r="C133" s="28">
        <v>171084000000</v>
      </c>
      <c r="D133" s="56">
        <v>88828537217</v>
      </c>
      <c r="E133" s="39">
        <v>-646779056291</v>
      </c>
      <c r="F133" s="28">
        <v>2830686000000</v>
      </c>
      <c r="G133" s="54">
        <f t="shared" si="2"/>
        <v>-0.32030807850393861</v>
      </c>
    </row>
    <row r="134" spans="1:7" x14ac:dyDescent="0.25">
      <c r="A134" s="108"/>
      <c r="B134" s="5">
        <v>2021</v>
      </c>
      <c r="C134" s="28">
        <v>194432000000</v>
      </c>
      <c r="D134" s="56">
        <v>101897940162</v>
      </c>
      <c r="E134" s="39">
        <v>-398559548486</v>
      </c>
      <c r="F134" s="28">
        <v>3478074000000</v>
      </c>
      <c r="G134" s="54">
        <f t="shared" si="2"/>
        <v>-0.19979146178258428</v>
      </c>
    </row>
    <row r="135" spans="1:7" x14ac:dyDescent="0.25">
      <c r="A135" s="108"/>
      <c r="B135" s="5">
        <v>2022</v>
      </c>
      <c r="C135" s="28">
        <v>254128000000</v>
      </c>
      <c r="D135" s="56">
        <v>116482640222</v>
      </c>
      <c r="E135" s="39">
        <v>31235728934</v>
      </c>
      <c r="F135" s="28">
        <v>3849087000000</v>
      </c>
      <c r="G135" s="54">
        <f t="shared" si="2"/>
        <v>-8.8170236549082945E-2</v>
      </c>
    </row>
    <row r="136" spans="1:7" x14ac:dyDescent="0.25">
      <c r="A136" s="109"/>
      <c r="B136" s="5">
        <v>2023</v>
      </c>
      <c r="C136" s="28">
        <v>306269000000</v>
      </c>
      <c r="D136" s="56">
        <v>135923655393</v>
      </c>
      <c r="E136" s="39">
        <v>-394209765259</v>
      </c>
      <c r="F136" s="28">
        <v>5029463000000</v>
      </c>
      <c r="G136" s="54">
        <f t="shared" si="2"/>
        <v>-0.1663005415592082</v>
      </c>
    </row>
  </sheetData>
  <mergeCells count="27">
    <mergeCell ref="A27:A31"/>
    <mergeCell ref="A2:A6"/>
    <mergeCell ref="A7:A11"/>
    <mergeCell ref="A12:A16"/>
    <mergeCell ref="A17:A21"/>
    <mergeCell ref="A22:A26"/>
    <mergeCell ref="A87:A91"/>
    <mergeCell ref="A32:A36"/>
    <mergeCell ref="A37:A41"/>
    <mergeCell ref="A42:A46"/>
    <mergeCell ref="A47:A51"/>
    <mergeCell ref="A52:A56"/>
    <mergeCell ref="A57:A61"/>
    <mergeCell ref="A62:A66"/>
    <mergeCell ref="A67:A71"/>
    <mergeCell ref="A72:A76"/>
    <mergeCell ref="A77:A81"/>
    <mergeCell ref="A82:A86"/>
    <mergeCell ref="A122:A126"/>
    <mergeCell ref="A127:A131"/>
    <mergeCell ref="A132:A136"/>
    <mergeCell ref="A92:A96"/>
    <mergeCell ref="A97:A101"/>
    <mergeCell ref="A102:A106"/>
    <mergeCell ref="A107:A111"/>
    <mergeCell ref="A112:A116"/>
    <mergeCell ref="A117:A1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Seleksi Sempel</vt:lpstr>
      <vt:lpstr>Growth Opportunity</vt:lpstr>
      <vt:lpstr>CEO Retirement</vt:lpstr>
      <vt:lpstr>Ukuran Perusahaan</vt:lpstr>
      <vt:lpstr>Profitabilitas</vt:lpstr>
      <vt:lpstr>Konservatisme Akuntansi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kharismaristi@gmail.com</dc:creator>
  <cp:lastModifiedBy>Hp</cp:lastModifiedBy>
  <dcterms:created xsi:type="dcterms:W3CDTF">2025-02-07T07:20:50Z</dcterms:created>
  <dcterms:modified xsi:type="dcterms:W3CDTF">2025-05-25T12:00:54Z</dcterms:modified>
</cp:coreProperties>
</file>